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5530" windowHeight="7310"/>
  </bookViews>
  <sheets>
    <sheet name="Volymrabatter" sheetId="1" r:id="rId1"/>
  </sheets>
  <definedNames>
    <definedName name="_xlnm.Print_Area" localSheetId="0">Volymrabatter!$A$1:$N$16</definedName>
  </definedNames>
  <calcPr calcId="152511"/>
</workbook>
</file>

<file path=xl/calcChain.xml><?xml version="1.0" encoding="utf-8"?>
<calcChain xmlns="http://schemas.openxmlformats.org/spreadsheetml/2006/main">
  <c r="C113" i="1" l="1"/>
  <c r="B14" i="1"/>
  <c r="B15" i="1" s="1"/>
  <c r="B16" i="1" s="1"/>
  <c r="B17" i="1" s="1"/>
  <c r="B18" i="1" s="1"/>
  <c r="D14" i="1"/>
  <c r="E14" i="1" s="1"/>
  <c r="D15" i="1"/>
  <c r="D16" i="1"/>
  <c r="D17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H17" i="1" s="1"/>
  <c r="G17" i="1"/>
  <c r="I17" i="1"/>
  <c r="C16" i="1"/>
  <c r="G16" i="1"/>
  <c r="H16" i="1"/>
  <c r="I16" i="1" s="1"/>
  <c r="C15" i="1"/>
  <c r="G15" i="1"/>
  <c r="H15" i="1" s="1"/>
  <c r="I15" i="1" s="1"/>
  <c r="C14" i="1"/>
  <c r="G14" i="1"/>
  <c r="H14" i="1"/>
  <c r="I14" i="1" s="1"/>
  <c r="F14" i="1"/>
  <c r="B19" i="1" l="1"/>
  <c r="G18" i="1"/>
  <c r="D18" i="1"/>
  <c r="H18" i="1" s="1"/>
  <c r="I18" i="1" s="1"/>
  <c r="E15" i="1"/>
  <c r="E16" i="1" l="1"/>
  <c r="F15" i="1"/>
  <c r="G19" i="1"/>
  <c r="D19" i="1"/>
  <c r="H19" i="1" s="1"/>
  <c r="I19" i="1" s="1"/>
  <c r="B20" i="1"/>
  <c r="B21" i="1" l="1"/>
  <c r="D20" i="1"/>
  <c r="H20" i="1" s="1"/>
  <c r="I20" i="1" s="1"/>
  <c r="G20" i="1"/>
  <c r="E17" i="1"/>
  <c r="F16" i="1"/>
  <c r="E18" i="1" l="1"/>
  <c r="F17" i="1"/>
  <c r="B22" i="1"/>
  <c r="G21" i="1"/>
  <c r="D21" i="1"/>
  <c r="H21" i="1" s="1"/>
  <c r="I21" i="1" s="1"/>
  <c r="B23" i="1" l="1"/>
  <c r="G22" i="1"/>
  <c r="D22" i="1"/>
  <c r="H22" i="1" s="1"/>
  <c r="I22" i="1" s="1"/>
  <c r="E19" i="1"/>
  <c r="F18" i="1"/>
  <c r="E20" i="1" l="1"/>
  <c r="F19" i="1"/>
  <c r="D23" i="1"/>
  <c r="H23" i="1" s="1"/>
  <c r="I23" i="1" s="1"/>
  <c r="G23" i="1"/>
  <c r="B24" i="1"/>
  <c r="B25" i="1" l="1"/>
  <c r="D24" i="1"/>
  <c r="H24" i="1" s="1"/>
  <c r="I24" i="1" s="1"/>
  <c r="G24" i="1"/>
  <c r="E21" i="1"/>
  <c r="F20" i="1"/>
  <c r="E22" i="1" l="1"/>
  <c r="F21" i="1"/>
  <c r="G25" i="1"/>
  <c r="D25" i="1"/>
  <c r="H25" i="1" s="1"/>
  <c r="I25" i="1" s="1"/>
  <c r="B26" i="1"/>
  <c r="E23" i="1" l="1"/>
  <c r="F22" i="1"/>
  <c r="B27" i="1"/>
  <c r="G26" i="1"/>
  <c r="D26" i="1"/>
  <c r="H26" i="1" s="1"/>
  <c r="I26" i="1" s="1"/>
  <c r="D27" i="1" l="1"/>
  <c r="H27" i="1" s="1"/>
  <c r="I27" i="1" s="1"/>
  <c r="B28" i="1"/>
  <c r="G27" i="1"/>
  <c r="E24" i="1"/>
  <c r="F23" i="1"/>
  <c r="E25" i="1" l="1"/>
  <c r="F24" i="1"/>
  <c r="B29" i="1"/>
  <c r="G28" i="1"/>
  <c r="D28" i="1"/>
  <c r="H28" i="1" s="1"/>
  <c r="I28" i="1" s="1"/>
  <c r="E26" i="1" l="1"/>
  <c r="F25" i="1"/>
  <c r="B30" i="1"/>
  <c r="G29" i="1"/>
  <c r="D29" i="1"/>
  <c r="H29" i="1" s="1"/>
  <c r="I29" i="1" s="1"/>
  <c r="B31" i="1" l="1"/>
  <c r="G30" i="1"/>
  <c r="D30" i="1"/>
  <c r="H30" i="1" s="1"/>
  <c r="I30" i="1" s="1"/>
  <c r="E27" i="1"/>
  <c r="F26" i="1"/>
  <c r="D31" i="1" l="1"/>
  <c r="H31" i="1" s="1"/>
  <c r="I31" i="1" s="1"/>
  <c r="G31" i="1"/>
  <c r="B32" i="1"/>
  <c r="E28" i="1"/>
  <c r="F27" i="1"/>
  <c r="E29" i="1" l="1"/>
  <c r="F28" i="1"/>
  <c r="B33" i="1"/>
  <c r="G32" i="1"/>
  <c r="D32" i="1"/>
  <c r="H32" i="1" s="1"/>
  <c r="I32" i="1" s="1"/>
  <c r="B34" i="1" l="1"/>
  <c r="D33" i="1"/>
  <c r="G33" i="1"/>
  <c r="E30" i="1"/>
  <c r="F29" i="1"/>
  <c r="B35" i="1" l="1"/>
  <c r="D34" i="1"/>
  <c r="H34" i="1" s="1"/>
  <c r="I34" i="1" s="1"/>
  <c r="G34" i="1"/>
  <c r="E31" i="1"/>
  <c r="F30" i="1"/>
  <c r="H33" i="1"/>
  <c r="I33" i="1" s="1"/>
  <c r="B36" i="1" l="1"/>
  <c r="G35" i="1"/>
  <c r="D35" i="1"/>
  <c r="H35" i="1" s="1"/>
  <c r="I35" i="1" s="1"/>
  <c r="E32" i="1"/>
  <c r="F31" i="1"/>
  <c r="B37" i="1" l="1"/>
  <c r="D36" i="1"/>
  <c r="H36" i="1" s="1"/>
  <c r="I36" i="1" s="1"/>
  <c r="G36" i="1"/>
  <c r="E33" i="1"/>
  <c r="F32" i="1"/>
  <c r="B38" i="1" l="1"/>
  <c r="G37" i="1"/>
  <c r="D37" i="1"/>
  <c r="H37" i="1" s="1"/>
  <c r="I37" i="1" s="1"/>
  <c r="E34" i="1"/>
  <c r="F33" i="1"/>
  <c r="B39" i="1" l="1"/>
  <c r="G38" i="1"/>
  <c r="D38" i="1"/>
  <c r="H38" i="1" s="1"/>
  <c r="I38" i="1" s="1"/>
  <c r="E35" i="1"/>
  <c r="F34" i="1"/>
  <c r="D39" i="1" l="1"/>
  <c r="H39" i="1" s="1"/>
  <c r="I39" i="1" s="1"/>
  <c r="B40" i="1"/>
  <c r="G39" i="1"/>
  <c r="E36" i="1"/>
  <c r="F35" i="1"/>
  <c r="E37" i="1" l="1"/>
  <c r="F36" i="1"/>
  <c r="G40" i="1"/>
  <c r="B41" i="1"/>
  <c r="D40" i="1"/>
  <c r="H40" i="1" s="1"/>
  <c r="I40" i="1" s="1"/>
  <c r="B42" i="1" l="1"/>
  <c r="D41" i="1"/>
  <c r="H41" i="1" s="1"/>
  <c r="I41" i="1" s="1"/>
  <c r="G41" i="1"/>
  <c r="E38" i="1"/>
  <c r="F37" i="1"/>
  <c r="E39" i="1" l="1"/>
  <c r="F38" i="1"/>
  <c r="B43" i="1"/>
  <c r="G42" i="1"/>
  <c r="D42" i="1"/>
  <c r="H42" i="1" s="1"/>
  <c r="I42" i="1" s="1"/>
  <c r="D43" i="1" l="1"/>
  <c r="G43" i="1"/>
  <c r="B44" i="1"/>
  <c r="F39" i="1"/>
  <c r="E40" i="1"/>
  <c r="E41" i="1" l="1"/>
  <c r="F40" i="1"/>
  <c r="B45" i="1"/>
  <c r="D44" i="1"/>
  <c r="H44" i="1" s="1"/>
  <c r="I44" i="1" s="1"/>
  <c r="G44" i="1"/>
  <c r="H43" i="1"/>
  <c r="I43" i="1" s="1"/>
  <c r="B46" i="1" l="1"/>
  <c r="G45" i="1"/>
  <c r="D45" i="1"/>
  <c r="H45" i="1" s="1"/>
  <c r="I45" i="1" s="1"/>
  <c r="E42" i="1"/>
  <c r="F41" i="1"/>
  <c r="E43" i="1" l="1"/>
  <c r="F42" i="1"/>
  <c r="B47" i="1"/>
  <c r="G46" i="1"/>
  <c r="D46" i="1"/>
  <c r="H46" i="1" s="1"/>
  <c r="I46" i="1" s="1"/>
  <c r="B48" i="1" l="1"/>
  <c r="D47" i="1"/>
  <c r="H47" i="1" s="1"/>
  <c r="I47" i="1" s="1"/>
  <c r="G47" i="1"/>
  <c r="E44" i="1"/>
  <c r="F43" i="1"/>
  <c r="E45" i="1" l="1"/>
  <c r="F44" i="1"/>
  <c r="G48" i="1"/>
  <c r="B49" i="1"/>
  <c r="D48" i="1"/>
  <c r="H48" i="1" s="1"/>
  <c r="I48" i="1" s="1"/>
  <c r="D49" i="1" l="1"/>
  <c r="H49" i="1" s="1"/>
  <c r="I49" i="1" s="1"/>
  <c r="G49" i="1"/>
  <c r="B50" i="1"/>
  <c r="E46" i="1"/>
  <c r="F45" i="1"/>
  <c r="G50" i="1" l="1"/>
  <c r="B51" i="1"/>
  <c r="D50" i="1"/>
  <c r="H50" i="1" s="1"/>
  <c r="I50" i="1" s="1"/>
  <c r="E47" i="1"/>
  <c r="F46" i="1"/>
  <c r="G51" i="1" l="1"/>
  <c r="D51" i="1"/>
  <c r="H51" i="1" s="1"/>
  <c r="I51" i="1" s="1"/>
  <c r="B52" i="1"/>
  <c r="F47" i="1"/>
  <c r="E48" i="1"/>
  <c r="E49" i="1" l="1"/>
  <c r="F48" i="1"/>
  <c r="B53" i="1"/>
  <c r="G52" i="1"/>
  <c r="D52" i="1"/>
  <c r="H52" i="1" s="1"/>
  <c r="I52" i="1" s="1"/>
  <c r="B54" i="1" l="1"/>
  <c r="G53" i="1"/>
  <c r="D53" i="1"/>
  <c r="H53" i="1" s="1"/>
  <c r="I53" i="1" s="1"/>
  <c r="E50" i="1"/>
  <c r="F49" i="1"/>
  <c r="E51" i="1" l="1"/>
  <c r="F50" i="1"/>
  <c r="B55" i="1"/>
  <c r="G54" i="1"/>
  <c r="D54" i="1"/>
  <c r="H54" i="1" s="1"/>
  <c r="I54" i="1" s="1"/>
  <c r="B56" i="1" l="1"/>
  <c r="D55" i="1"/>
  <c r="H55" i="1" s="1"/>
  <c r="I55" i="1" s="1"/>
  <c r="G55" i="1"/>
  <c r="E52" i="1"/>
  <c r="F51" i="1"/>
  <c r="G56" i="1" l="1"/>
  <c r="B57" i="1"/>
  <c r="D56" i="1"/>
  <c r="H56" i="1" s="1"/>
  <c r="I56" i="1" s="1"/>
  <c r="E53" i="1"/>
  <c r="F52" i="1"/>
  <c r="E54" i="1" l="1"/>
  <c r="F53" i="1"/>
  <c r="B58" i="1"/>
  <c r="D57" i="1"/>
  <c r="H57" i="1" s="1"/>
  <c r="I57" i="1" s="1"/>
  <c r="G57" i="1"/>
  <c r="G58" i="1" l="1"/>
  <c r="B59" i="1"/>
  <c r="D58" i="1"/>
  <c r="H58" i="1" s="1"/>
  <c r="I58" i="1" s="1"/>
  <c r="E55" i="1"/>
  <c r="F54" i="1"/>
  <c r="F55" i="1" l="1"/>
  <c r="E56" i="1"/>
  <c r="G59" i="1"/>
  <c r="D59" i="1"/>
  <c r="H59" i="1" s="1"/>
  <c r="I59" i="1" s="1"/>
  <c r="B60" i="1"/>
  <c r="B61" i="1" l="1"/>
  <c r="G60" i="1"/>
  <c r="D60" i="1"/>
  <c r="H60" i="1" s="1"/>
  <c r="I60" i="1" s="1"/>
  <c r="E57" i="1"/>
  <c r="F56" i="1"/>
  <c r="F57" i="1" l="1"/>
  <c r="E58" i="1"/>
  <c r="B62" i="1"/>
  <c r="G61" i="1"/>
  <c r="D61" i="1"/>
  <c r="H61" i="1" s="1"/>
  <c r="I61" i="1" s="1"/>
  <c r="E59" i="1" l="1"/>
  <c r="F58" i="1"/>
  <c r="B63" i="1"/>
  <c r="G62" i="1"/>
  <c r="D62" i="1"/>
  <c r="H62" i="1" s="1"/>
  <c r="I62" i="1" s="1"/>
  <c r="E60" i="1" l="1"/>
  <c r="F59" i="1"/>
  <c r="D63" i="1"/>
  <c r="H63" i="1" s="1"/>
  <c r="I63" i="1" s="1"/>
  <c r="G63" i="1"/>
  <c r="B64" i="1"/>
  <c r="G64" i="1" l="1"/>
  <c r="B65" i="1"/>
  <c r="D64" i="1"/>
  <c r="H64" i="1" s="1"/>
  <c r="I64" i="1" s="1"/>
  <c r="E61" i="1"/>
  <c r="F60" i="1"/>
  <c r="E62" i="1" l="1"/>
  <c r="F61" i="1"/>
  <c r="D65" i="1"/>
  <c r="H65" i="1" s="1"/>
  <c r="I65" i="1" s="1"/>
  <c r="G65" i="1"/>
  <c r="B66" i="1"/>
  <c r="G66" i="1" l="1"/>
  <c r="B67" i="1"/>
  <c r="D66" i="1"/>
  <c r="H66" i="1" s="1"/>
  <c r="I66" i="1" s="1"/>
  <c r="E63" i="1"/>
  <c r="F62" i="1"/>
  <c r="F63" i="1" l="1"/>
  <c r="E64" i="1"/>
  <c r="B68" i="1"/>
  <c r="D67" i="1"/>
  <c r="H67" i="1" s="1"/>
  <c r="I67" i="1" s="1"/>
  <c r="G67" i="1"/>
  <c r="E65" i="1" l="1"/>
  <c r="F64" i="1"/>
  <c r="B69" i="1"/>
  <c r="G68" i="1"/>
  <c r="D68" i="1"/>
  <c r="H68" i="1" s="1"/>
  <c r="I68" i="1" s="1"/>
  <c r="B70" i="1" l="1"/>
  <c r="G69" i="1"/>
  <c r="D69" i="1"/>
  <c r="H69" i="1" s="1"/>
  <c r="I69" i="1" s="1"/>
  <c r="F65" i="1"/>
  <c r="E66" i="1"/>
  <c r="E67" i="1" l="1"/>
  <c r="F66" i="1"/>
  <c r="B71" i="1"/>
  <c r="G70" i="1"/>
  <c r="D70" i="1"/>
  <c r="H70" i="1" s="1"/>
  <c r="I70" i="1" s="1"/>
  <c r="G71" i="1" l="1"/>
  <c r="D71" i="1"/>
  <c r="H71" i="1" s="1"/>
  <c r="I71" i="1" s="1"/>
  <c r="B72" i="1"/>
  <c r="E68" i="1"/>
  <c r="F67" i="1"/>
  <c r="G72" i="1" l="1"/>
  <c r="B73" i="1"/>
  <c r="D72" i="1"/>
  <c r="H72" i="1" s="1"/>
  <c r="I72" i="1" s="1"/>
  <c r="E69" i="1"/>
  <c r="F68" i="1"/>
  <c r="E70" i="1" l="1"/>
  <c r="F69" i="1"/>
  <c r="G73" i="1"/>
  <c r="D73" i="1"/>
  <c r="H73" i="1" s="1"/>
  <c r="I73" i="1" s="1"/>
  <c r="B74" i="1"/>
  <c r="G74" i="1" l="1"/>
  <c r="B75" i="1"/>
  <c r="D74" i="1"/>
  <c r="H74" i="1" s="1"/>
  <c r="I74" i="1" s="1"/>
  <c r="E71" i="1"/>
  <c r="F70" i="1"/>
  <c r="F71" i="1" l="1"/>
  <c r="E72" i="1"/>
  <c r="B76" i="1"/>
  <c r="D75" i="1"/>
  <c r="H75" i="1" s="1"/>
  <c r="I75" i="1" s="1"/>
  <c r="G75" i="1"/>
  <c r="E73" i="1" l="1"/>
  <c r="F72" i="1"/>
  <c r="B77" i="1"/>
  <c r="G76" i="1"/>
  <c r="D76" i="1"/>
  <c r="H76" i="1" s="1"/>
  <c r="I76" i="1" s="1"/>
  <c r="B78" i="1" l="1"/>
  <c r="G77" i="1"/>
  <c r="D77" i="1"/>
  <c r="H77" i="1" s="1"/>
  <c r="I77" i="1" s="1"/>
  <c r="F73" i="1"/>
  <c r="E74" i="1"/>
  <c r="E75" i="1" l="1"/>
  <c r="F74" i="1"/>
  <c r="B79" i="1"/>
  <c r="G78" i="1"/>
  <c r="D78" i="1"/>
  <c r="H78" i="1" s="1"/>
  <c r="I78" i="1" s="1"/>
  <c r="G79" i="1" l="1"/>
  <c r="B80" i="1"/>
  <c r="D79" i="1"/>
  <c r="H79" i="1" s="1"/>
  <c r="I79" i="1" s="1"/>
  <c r="E76" i="1"/>
  <c r="F75" i="1"/>
  <c r="G80" i="1" l="1"/>
  <c r="B81" i="1"/>
  <c r="D80" i="1"/>
  <c r="H80" i="1" s="1"/>
  <c r="I80" i="1" s="1"/>
  <c r="E77" i="1"/>
  <c r="F76" i="1"/>
  <c r="E78" i="1" l="1"/>
  <c r="F77" i="1"/>
  <c r="B82" i="1"/>
  <c r="G81" i="1"/>
  <c r="D81" i="1"/>
  <c r="H81" i="1" s="1"/>
  <c r="I81" i="1" s="1"/>
  <c r="G82" i="1" l="1"/>
  <c r="B83" i="1"/>
  <c r="D82" i="1"/>
  <c r="H82" i="1" s="1"/>
  <c r="I82" i="1" s="1"/>
  <c r="E79" i="1"/>
  <c r="F78" i="1"/>
  <c r="F79" i="1" l="1"/>
  <c r="E80" i="1"/>
  <c r="B84" i="1"/>
  <c r="G83" i="1"/>
  <c r="D83" i="1"/>
  <c r="H83" i="1" s="1"/>
  <c r="I83" i="1" s="1"/>
  <c r="B85" i="1" l="1"/>
  <c r="G84" i="1"/>
  <c r="D84" i="1"/>
  <c r="H84" i="1" s="1"/>
  <c r="I84" i="1" s="1"/>
  <c r="E81" i="1"/>
  <c r="F80" i="1"/>
  <c r="F81" i="1" l="1"/>
  <c r="E82" i="1"/>
  <c r="B86" i="1"/>
  <c r="G85" i="1"/>
  <c r="D85" i="1"/>
  <c r="H85" i="1" s="1"/>
  <c r="I85" i="1" s="1"/>
  <c r="B87" i="1" l="1"/>
  <c r="G86" i="1"/>
  <c r="D86" i="1"/>
  <c r="H86" i="1" s="1"/>
  <c r="I86" i="1" s="1"/>
  <c r="E83" i="1"/>
  <c r="F82" i="1"/>
  <c r="E84" i="1" l="1"/>
  <c r="F83" i="1"/>
  <c r="G87" i="1"/>
  <c r="D87" i="1"/>
  <c r="H87" i="1" s="1"/>
  <c r="I87" i="1" s="1"/>
  <c r="B88" i="1"/>
  <c r="G88" i="1" l="1"/>
  <c r="B89" i="1"/>
  <c r="D88" i="1"/>
  <c r="H88" i="1" s="1"/>
  <c r="I88" i="1" s="1"/>
  <c r="E85" i="1"/>
  <c r="F84" i="1"/>
  <c r="E86" i="1" l="1"/>
  <c r="F85" i="1"/>
  <c r="G89" i="1"/>
  <c r="D89" i="1"/>
  <c r="H89" i="1" s="1"/>
  <c r="I89" i="1" s="1"/>
  <c r="B90" i="1"/>
  <c r="G90" i="1" l="1"/>
  <c r="B91" i="1"/>
  <c r="D90" i="1"/>
  <c r="H90" i="1" s="1"/>
  <c r="I90" i="1" s="1"/>
  <c r="E87" i="1"/>
  <c r="F86" i="1"/>
  <c r="F87" i="1" l="1"/>
  <c r="E88" i="1"/>
  <c r="D91" i="1"/>
  <c r="G91" i="1"/>
  <c r="B92" i="1"/>
  <c r="B93" i="1" l="1"/>
  <c r="G92" i="1"/>
  <c r="D92" i="1"/>
  <c r="H92" i="1" s="1"/>
  <c r="I92" i="1" s="1"/>
  <c r="H91" i="1"/>
  <c r="I91" i="1" s="1"/>
  <c r="E89" i="1"/>
  <c r="F88" i="1"/>
  <c r="F89" i="1" l="1"/>
  <c r="E90" i="1"/>
  <c r="B94" i="1"/>
  <c r="G93" i="1"/>
  <c r="D93" i="1"/>
  <c r="H93" i="1" s="1"/>
  <c r="I93" i="1" s="1"/>
  <c r="E91" i="1" l="1"/>
  <c r="F90" i="1"/>
  <c r="B95" i="1"/>
  <c r="G94" i="1"/>
  <c r="D94" i="1"/>
  <c r="H94" i="1" s="1"/>
  <c r="I94" i="1" s="1"/>
  <c r="G95" i="1" l="1"/>
  <c r="D95" i="1"/>
  <c r="H95" i="1" s="1"/>
  <c r="I95" i="1" s="1"/>
  <c r="B96" i="1"/>
  <c r="E92" i="1"/>
  <c r="F91" i="1"/>
  <c r="G96" i="1" l="1"/>
  <c r="B97" i="1"/>
  <c r="D96" i="1"/>
  <c r="H96" i="1" s="1"/>
  <c r="I96" i="1" s="1"/>
  <c r="E93" i="1"/>
  <c r="F92" i="1"/>
  <c r="E94" i="1" l="1"/>
  <c r="F93" i="1"/>
  <c r="B98" i="1"/>
  <c r="G97" i="1"/>
  <c r="D97" i="1"/>
  <c r="H97" i="1" s="1"/>
  <c r="I97" i="1" s="1"/>
  <c r="G98" i="1" l="1"/>
  <c r="B99" i="1"/>
  <c r="D98" i="1"/>
  <c r="H98" i="1" s="1"/>
  <c r="I98" i="1" s="1"/>
  <c r="E95" i="1"/>
  <c r="F94" i="1"/>
  <c r="B100" i="1" l="1"/>
  <c r="D99" i="1"/>
  <c r="G99" i="1"/>
  <c r="F95" i="1"/>
  <c r="E96" i="1"/>
  <c r="B101" i="1" l="1"/>
  <c r="G100" i="1"/>
  <c r="D100" i="1"/>
  <c r="H100" i="1" s="1"/>
  <c r="I100" i="1" s="1"/>
  <c r="E97" i="1"/>
  <c r="F96" i="1"/>
  <c r="H99" i="1"/>
  <c r="I99" i="1" s="1"/>
  <c r="F97" i="1" l="1"/>
  <c r="E98" i="1"/>
  <c r="B102" i="1"/>
  <c r="G101" i="1"/>
  <c r="D101" i="1"/>
  <c r="H101" i="1" s="1"/>
  <c r="I101" i="1" s="1"/>
  <c r="B103" i="1" l="1"/>
  <c r="G102" i="1"/>
  <c r="D102" i="1"/>
  <c r="H102" i="1" s="1"/>
  <c r="I102" i="1" s="1"/>
  <c r="E99" i="1"/>
  <c r="F98" i="1"/>
  <c r="E100" i="1" l="1"/>
  <c r="F99" i="1"/>
  <c r="G103" i="1"/>
  <c r="D103" i="1"/>
  <c r="H103" i="1" s="1"/>
  <c r="I103" i="1" s="1"/>
  <c r="B104" i="1"/>
  <c r="G104" i="1" l="1"/>
  <c r="B105" i="1"/>
  <c r="D104" i="1"/>
  <c r="H104" i="1" s="1"/>
  <c r="I104" i="1" s="1"/>
  <c r="E101" i="1"/>
  <c r="F100" i="1"/>
  <c r="E102" i="1" l="1"/>
  <c r="F101" i="1"/>
  <c r="G105" i="1"/>
  <c r="B106" i="1"/>
  <c r="D105" i="1"/>
  <c r="H105" i="1" s="1"/>
  <c r="I105" i="1" s="1"/>
  <c r="G106" i="1" l="1"/>
  <c r="B107" i="1"/>
  <c r="D106" i="1"/>
  <c r="H106" i="1" s="1"/>
  <c r="I106" i="1" s="1"/>
  <c r="E103" i="1"/>
  <c r="F102" i="1"/>
  <c r="F103" i="1" l="1"/>
  <c r="E104" i="1"/>
  <c r="B108" i="1"/>
  <c r="G107" i="1"/>
  <c r="D107" i="1"/>
  <c r="H107" i="1" s="1"/>
  <c r="I107" i="1" s="1"/>
  <c r="E105" i="1" l="1"/>
  <c r="F104" i="1"/>
  <c r="B109" i="1"/>
  <c r="G108" i="1"/>
  <c r="D108" i="1"/>
  <c r="H108" i="1" s="1"/>
  <c r="I108" i="1" s="1"/>
  <c r="B110" i="1" l="1"/>
  <c r="G109" i="1"/>
  <c r="D109" i="1"/>
  <c r="H109" i="1" s="1"/>
  <c r="I109" i="1" s="1"/>
  <c r="F105" i="1"/>
  <c r="E106" i="1"/>
  <c r="E107" i="1" l="1"/>
  <c r="F106" i="1"/>
  <c r="B111" i="1"/>
  <c r="G110" i="1"/>
  <c r="D110" i="1"/>
  <c r="H110" i="1" s="1"/>
  <c r="I110" i="1" s="1"/>
  <c r="G111" i="1" l="1"/>
  <c r="D111" i="1"/>
  <c r="H111" i="1" s="1"/>
  <c r="I111" i="1" s="1"/>
  <c r="B112" i="1"/>
  <c r="E108" i="1"/>
  <c r="F107" i="1"/>
  <c r="G112" i="1" l="1"/>
  <c r="B113" i="1"/>
  <c r="D112" i="1"/>
  <c r="H112" i="1" s="1"/>
  <c r="I112" i="1" s="1"/>
  <c r="E109" i="1"/>
  <c r="F108" i="1"/>
  <c r="E110" i="1" l="1"/>
  <c r="F109" i="1"/>
  <c r="G113" i="1"/>
  <c r="D113" i="1"/>
  <c r="H113" i="1" s="1"/>
  <c r="I113" i="1" s="1"/>
  <c r="E111" i="1" l="1"/>
  <c r="F110" i="1"/>
  <c r="F111" i="1" l="1"/>
  <c r="E112" i="1"/>
  <c r="E113" i="1" l="1"/>
  <c r="F113" i="1" s="1"/>
  <c r="F112" i="1"/>
</calcChain>
</file>

<file path=xl/sharedStrings.xml><?xml version="1.0" encoding="utf-8"?>
<sst xmlns="http://schemas.openxmlformats.org/spreadsheetml/2006/main" count="33" uniqueCount="26">
  <si>
    <t>Inlärningstakt, rationalisering</t>
  </si>
  <si>
    <t>% förbättring vid varje fördubbling av ackumulerat antal enheter</t>
  </si>
  <si>
    <t>Start serien</t>
  </si>
  <si>
    <t>ackumulerat antal mängdenheter</t>
  </si>
  <si>
    <t>Arbetskostnad för första enheten</t>
  </si>
  <si>
    <t>kr/styck</t>
  </si>
  <si>
    <t>Mängdsteg</t>
  </si>
  <si>
    <t>styck</t>
  </si>
  <si>
    <t>Engångskostnad</t>
  </si>
  <si>
    <t>kr</t>
  </si>
  <si>
    <t>Fast materialkostnad</t>
  </si>
  <si>
    <t>Vinstmarginal</t>
  </si>
  <si>
    <t>%</t>
  </si>
  <si>
    <t>Ackumulerad mängd</t>
  </si>
  <si>
    <t>Material-kostnad</t>
  </si>
  <si>
    <t>Engångs-kostnad</t>
  </si>
  <si>
    <t>Vinst-marginal</t>
  </si>
  <si>
    <t>Pris</t>
  </si>
  <si>
    <t>(styck)</t>
  </si>
  <si>
    <t>(kr/st)</t>
  </si>
  <si>
    <t>Momentan arbetskostnad</t>
  </si>
  <si>
    <t>Ackumulerad arbetskostnad</t>
  </si>
  <si>
    <t>SIMULERING AV PRISETS VOLYMBEROENDE FÖR LEVERANSAVTAL (där totalvolymen bestäms vid avtalets ingeånde)</t>
  </si>
  <si>
    <t>Genomsnittlig arbetskostnad*</t>
  </si>
  <si>
    <t>*Observera att beräkningsmetoden är numerisk. En algebraisk beräkning ger en mer exakt simulering.</t>
  </si>
  <si>
    <r>
      <t>Beräkning av styckkostnad och pris enligt följande principer:
Materialkostnad = Fast styckkostnad
Arbetskostnader effektiviseras/rationaliseras enligt Wrights formel:
K</t>
    </r>
    <r>
      <rPr>
        <vertAlign val="subscript"/>
        <sz val="11"/>
        <color indexed="8"/>
        <rFont val="Arial"/>
        <family val="2"/>
      </rPr>
      <t>n</t>
    </r>
    <r>
      <rPr>
        <sz val="11"/>
        <color indexed="8"/>
        <rFont val="Arial"/>
        <family val="2"/>
      </rPr>
      <t xml:space="preserve"> = K</t>
    </r>
    <r>
      <rPr>
        <vertAlign val="subscript"/>
        <sz val="11"/>
        <color indexed="8"/>
        <rFont val="Arial"/>
        <family val="2"/>
      </rPr>
      <t>1</t>
    </r>
    <r>
      <rPr>
        <sz val="11"/>
        <color indexed="8"/>
        <rFont val="Arial"/>
        <family val="2"/>
      </rPr>
      <t xml:space="preserve"> · n</t>
    </r>
    <r>
      <rPr>
        <vertAlign val="subscript"/>
        <sz val="11"/>
        <color indexed="8"/>
        <rFont val="Arial"/>
        <family val="2"/>
      </rPr>
      <t>b</t>
    </r>
    <r>
      <rPr>
        <sz val="11"/>
        <color indexed="8"/>
        <rFont val="Arial"/>
        <family val="2"/>
      </rPr>
      <t xml:space="preserve"> 
Utspridning av engångskostnad:
K</t>
    </r>
    <r>
      <rPr>
        <vertAlign val="subscript"/>
        <sz val="11"/>
        <color indexed="8"/>
        <rFont val="Arial"/>
        <family val="2"/>
      </rPr>
      <t>n</t>
    </r>
    <r>
      <rPr>
        <sz val="11"/>
        <color indexed="8"/>
        <rFont val="Arial"/>
        <family val="2"/>
      </rPr>
      <t xml:space="preserve"> = K</t>
    </r>
    <r>
      <rPr>
        <vertAlign val="subscript"/>
        <sz val="11"/>
        <color indexed="8"/>
        <rFont val="Arial"/>
        <family val="2"/>
      </rPr>
      <t>Fast</t>
    </r>
    <r>
      <rPr>
        <sz val="11"/>
        <color indexed="8"/>
        <rFont val="Arial"/>
        <family val="2"/>
      </rPr>
      <t xml:space="preserve"> + K</t>
    </r>
    <r>
      <rPr>
        <vertAlign val="subscript"/>
        <sz val="11"/>
        <color indexed="8"/>
        <rFont val="Arial"/>
        <family val="2"/>
      </rPr>
      <t>Engångs</t>
    </r>
    <r>
      <rPr>
        <sz val="11"/>
        <color indexed="8"/>
        <rFont val="Arial"/>
        <family val="2"/>
      </rPr>
      <t>/n
Vinstmarginal:
Kostnad per styck = Σ kostnader · procentuell marginal
Priset är summan av kostnader och vinstmarginal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</si>
</sst>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vertAlign val="subscript"/>
      <sz val="11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 applyBorder="1" applyAlignment="1"/>
    <xf numFmtId="0" fontId="3" fillId="0" borderId="0" xfId="0" applyFont="1"/>
    <xf numFmtId="0" fontId="4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2" fillId="0" borderId="0" xfId="0" applyFont="1"/>
    <xf numFmtId="0" fontId="2" fillId="0" borderId="7" xfId="0" applyNumberFormat="1" applyFont="1" applyBorder="1" applyAlignment="1">
      <alignment horizontal="left"/>
    </xf>
    <xf numFmtId="4" fontId="2" fillId="0" borderId="0" xfId="0" applyNumberFormat="1" applyFont="1" applyBorder="1" applyAlignment="1">
      <alignment horizontal="left"/>
    </xf>
    <xf numFmtId="4" fontId="2" fillId="0" borderId="8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4" fontId="2" fillId="0" borderId="5" xfId="0" applyNumberFormat="1" applyFont="1" applyBorder="1" applyAlignment="1">
      <alignment horizontal="left"/>
    </xf>
    <xf numFmtId="4" fontId="2" fillId="0" borderId="6" xfId="0" applyNumberFormat="1" applyFont="1" applyBorder="1" applyAlignment="1">
      <alignment horizontal="left"/>
    </xf>
    <xf numFmtId="0" fontId="5" fillId="0" borderId="9" xfId="0" applyFont="1" applyBorder="1"/>
    <xf numFmtId="0" fontId="5" fillId="0" borderId="10" xfId="0" applyFont="1" applyBorder="1" applyAlignment="1">
      <alignment horizontal="right" vertical="top" wrapText="1"/>
    </xf>
    <xf numFmtId="0" fontId="5" fillId="0" borderId="10" xfId="0" applyFont="1" applyBorder="1" applyAlignment="1">
      <alignment vertical="top"/>
    </xf>
    <xf numFmtId="0" fontId="5" fillId="0" borderId="12" xfId="0" applyFont="1" applyBorder="1"/>
    <xf numFmtId="0" fontId="5" fillId="0" borderId="13" xfId="0" applyFont="1" applyBorder="1" applyAlignment="1">
      <alignment horizontal="right"/>
    </xf>
    <xf numFmtId="0" fontId="5" fillId="0" borderId="13" xfId="0" applyFont="1" applyBorder="1"/>
    <xf numFmtId="0" fontId="5" fillId="0" borderId="14" xfId="0" applyFont="1" applyBorder="1"/>
    <xf numFmtId="0" fontId="5" fillId="0" borderId="15" xfId="0" applyFont="1" applyBorder="1"/>
    <xf numFmtId="0" fontId="5" fillId="0" borderId="16" xfId="0" applyFont="1" applyBorder="1" applyAlignment="1">
      <alignment horizontal="right"/>
    </xf>
    <xf numFmtId="0" fontId="5" fillId="0" borderId="16" xfId="0" applyFont="1" applyBorder="1"/>
    <xf numFmtId="0" fontId="5" fillId="0" borderId="17" xfId="0" applyFont="1" applyBorder="1"/>
    <xf numFmtId="0" fontId="0" fillId="0" borderId="20" xfId="0" applyBorder="1"/>
    <xf numFmtId="0" fontId="2" fillId="0" borderId="18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</cellXfs>
  <cellStyles count="1">
    <cellStyle name="Normal" xfId="0" builtinId="0"/>
  </cellStyles>
  <dxfs count="3"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52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509746471216151E-2"/>
          <c:y val="3.0612321160318579E-2"/>
          <c:w val="0.94730839779663722"/>
          <c:h val="0.90000224211336621"/>
        </c:manualLayout>
      </c:layout>
      <c:areaChart>
        <c:grouping val="stack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Material-kostnad</c:v>
                </c:pt>
              </c:strCache>
            </c:strRef>
          </c:tx>
          <c:spPr>
            <a:solidFill>
              <a:srgbClr val="003300"/>
            </a:solidFill>
            <a:ln w="25400">
              <a:noFill/>
            </a:ln>
          </c:spPr>
          <c:val>
            <c:numRef>
              <c:f>#REF!</c:f>
              <c:numCache>
                <c:formatCode>#,##0.00</c:formatCode>
                <c:ptCount val="100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  <c:pt idx="31">
                  <c:v>20</c:v>
                </c:pt>
                <c:pt idx="32">
                  <c:v>20</c:v>
                </c:pt>
                <c:pt idx="33">
                  <c:v>20</c:v>
                </c:pt>
                <c:pt idx="34">
                  <c:v>20</c:v>
                </c:pt>
                <c:pt idx="35">
                  <c:v>20</c:v>
                </c:pt>
                <c:pt idx="36">
                  <c:v>20</c:v>
                </c:pt>
                <c:pt idx="37">
                  <c:v>20</c:v>
                </c:pt>
                <c:pt idx="38">
                  <c:v>20</c:v>
                </c:pt>
                <c:pt idx="39">
                  <c:v>20</c:v>
                </c:pt>
                <c:pt idx="40">
                  <c:v>20</c:v>
                </c:pt>
                <c:pt idx="41">
                  <c:v>20</c:v>
                </c:pt>
                <c:pt idx="42">
                  <c:v>20</c:v>
                </c:pt>
                <c:pt idx="43">
                  <c:v>20</c:v>
                </c:pt>
                <c:pt idx="44">
                  <c:v>20</c:v>
                </c:pt>
                <c:pt idx="45">
                  <c:v>20</c:v>
                </c:pt>
                <c:pt idx="46">
                  <c:v>20</c:v>
                </c:pt>
                <c:pt idx="47">
                  <c:v>20</c:v>
                </c:pt>
                <c:pt idx="48">
                  <c:v>20</c:v>
                </c:pt>
                <c:pt idx="49">
                  <c:v>20</c:v>
                </c:pt>
                <c:pt idx="50">
                  <c:v>20</c:v>
                </c:pt>
                <c:pt idx="51">
                  <c:v>20</c:v>
                </c:pt>
                <c:pt idx="52">
                  <c:v>20</c:v>
                </c:pt>
                <c:pt idx="53">
                  <c:v>20</c:v>
                </c:pt>
                <c:pt idx="54">
                  <c:v>20</c:v>
                </c:pt>
                <c:pt idx="55">
                  <c:v>20</c:v>
                </c:pt>
                <c:pt idx="56">
                  <c:v>20</c:v>
                </c:pt>
                <c:pt idx="57">
                  <c:v>20</c:v>
                </c:pt>
                <c:pt idx="58">
                  <c:v>20</c:v>
                </c:pt>
                <c:pt idx="59">
                  <c:v>20</c:v>
                </c:pt>
                <c:pt idx="60">
                  <c:v>20</c:v>
                </c:pt>
                <c:pt idx="61">
                  <c:v>20</c:v>
                </c:pt>
                <c:pt idx="62">
                  <c:v>20</c:v>
                </c:pt>
                <c:pt idx="63">
                  <c:v>20</c:v>
                </c:pt>
                <c:pt idx="64">
                  <c:v>20</c:v>
                </c:pt>
                <c:pt idx="65">
                  <c:v>20</c:v>
                </c:pt>
                <c:pt idx="66">
                  <c:v>20</c:v>
                </c:pt>
                <c:pt idx="67">
                  <c:v>20</c:v>
                </c:pt>
                <c:pt idx="68">
                  <c:v>20</c:v>
                </c:pt>
                <c:pt idx="69">
                  <c:v>20</c:v>
                </c:pt>
                <c:pt idx="70">
                  <c:v>20</c:v>
                </c:pt>
                <c:pt idx="71">
                  <c:v>20</c:v>
                </c:pt>
                <c:pt idx="72">
                  <c:v>20</c:v>
                </c:pt>
                <c:pt idx="73">
                  <c:v>20</c:v>
                </c:pt>
                <c:pt idx="74">
                  <c:v>20</c:v>
                </c:pt>
                <c:pt idx="75">
                  <c:v>20</c:v>
                </c:pt>
                <c:pt idx="76">
                  <c:v>20</c:v>
                </c:pt>
                <c:pt idx="77">
                  <c:v>20</c:v>
                </c:pt>
                <c:pt idx="78">
                  <c:v>20</c:v>
                </c:pt>
                <c:pt idx="79">
                  <c:v>20</c:v>
                </c:pt>
                <c:pt idx="80">
                  <c:v>20</c:v>
                </c:pt>
                <c:pt idx="81">
                  <c:v>20</c:v>
                </c:pt>
                <c:pt idx="82">
                  <c:v>20</c:v>
                </c:pt>
                <c:pt idx="83">
                  <c:v>20</c:v>
                </c:pt>
                <c:pt idx="84">
                  <c:v>20</c:v>
                </c:pt>
                <c:pt idx="85">
                  <c:v>20</c:v>
                </c:pt>
                <c:pt idx="86">
                  <c:v>20</c:v>
                </c:pt>
                <c:pt idx="87">
                  <c:v>20</c:v>
                </c:pt>
                <c:pt idx="88">
                  <c:v>20</c:v>
                </c:pt>
                <c:pt idx="89">
                  <c:v>20</c:v>
                </c:pt>
                <c:pt idx="90">
                  <c:v>20</c:v>
                </c:pt>
                <c:pt idx="91">
                  <c:v>20</c:v>
                </c:pt>
                <c:pt idx="92">
                  <c:v>20</c:v>
                </c:pt>
                <c:pt idx="93">
                  <c:v>20</c:v>
                </c:pt>
                <c:pt idx="94">
                  <c:v>20</c:v>
                </c:pt>
                <c:pt idx="95">
                  <c:v>20</c:v>
                </c:pt>
                <c:pt idx="96">
                  <c:v>20</c:v>
                </c:pt>
                <c:pt idx="97">
                  <c:v>20</c:v>
                </c:pt>
                <c:pt idx="98">
                  <c:v>20</c:v>
                </c:pt>
                <c:pt idx="99">
                  <c:v>20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Genomsnittlig arbetskostnad*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val>
            <c:numRef>
              <c:f>#REF!</c:f>
              <c:numCache>
                <c:formatCode>#,##0.00</c:formatCode>
                <c:ptCount val="100"/>
                <c:pt idx="0">
                  <c:v>55</c:v>
                </c:pt>
                <c:pt idx="1">
                  <c:v>44.077135768547201</c:v>
                </c:pt>
                <c:pt idx="2">
                  <c:v>39.550303020609491</c:v>
                </c:pt>
                <c:pt idx="3">
                  <c:v>36.649337545031585</c:v>
                </c:pt>
                <c:pt idx="4">
                  <c:v>34.529979983923468</c:v>
                </c:pt>
                <c:pt idx="5">
                  <c:v>32.872913191853634</c:v>
                </c:pt>
                <c:pt idx="6">
                  <c:v>31.520980961000273</c:v>
                </c:pt>
                <c:pt idx="7">
                  <c:v>30.384977518934178</c:v>
                </c:pt>
                <c:pt idx="8">
                  <c:v>29.409402393998096</c:v>
                </c:pt>
                <c:pt idx="9">
                  <c:v>28.557415016512369</c:v>
                </c:pt>
                <c:pt idx="10">
                  <c:v>27.803345880621471</c:v>
                </c:pt>
                <c:pt idx="11">
                  <c:v>27.128619539519974</c:v>
                </c:pt>
                <c:pt idx="12">
                  <c:v>26.519378894825174</c:v>
                </c:pt>
                <c:pt idx="13">
                  <c:v>25.965024608875318</c:v>
                </c:pt>
                <c:pt idx="14">
                  <c:v>25.457277214658699</c:v>
                </c:pt>
                <c:pt idx="15">
                  <c:v>24.989552741258674</c:v>
                </c:pt>
                <c:pt idx="16">
                  <c:v>24.556534198517681</c:v>
                </c:pt>
                <c:pt idx="17">
                  <c:v>24.153869709232485</c:v>
                </c:pt>
                <c:pt idx="18">
                  <c:v>23.777954994857154</c:v>
                </c:pt>
                <c:pt idx="19">
                  <c:v>23.425773508423337</c:v>
                </c:pt>
                <c:pt idx="20">
                  <c:v>23.094776862873328</c:v>
                </c:pt>
                <c:pt idx="21">
                  <c:v>22.78279399429158</c:v>
                </c:pt>
                <c:pt idx="22">
                  <c:v>22.487961184549835</c:v>
                </c:pt>
                <c:pt idx="23">
                  <c:v>22.208667470511081</c:v>
                </c:pt>
                <c:pt idx="24">
                  <c:v>21.943511567967445</c:v>
                </c:pt>
                <c:pt idx="25">
                  <c:v>21.691267526504358</c:v>
                </c:pt>
                <c:pt idx="26">
                  <c:v>21.450857084127996</c:v>
                </c:pt>
                <c:pt idx="27">
                  <c:v>21.221327219629917</c:v>
                </c:pt>
                <c:pt idx="28">
                  <c:v>21.001831778205155</c:v>
                </c:pt>
                <c:pt idx="29">
                  <c:v>20.791616318899631</c:v>
                </c:pt>
                <c:pt idx="30">
                  <c:v>20.590005532438283</c:v>
                </c:pt>
                <c:pt idx="31">
                  <c:v>20.396392726140149</c:v>
                </c:pt>
                <c:pt idx="32">
                  <c:v>20.210230983571662</c:v>
                </c:pt>
                <c:pt idx="33">
                  <c:v>20.031025690502116</c:v>
                </c:pt>
                <c:pt idx="34">
                  <c:v>19.858328182784579</c:v>
                </c:pt>
                <c:pt idx="35">
                  <c:v>19.691730321115209</c:v>
                </c:pt>
                <c:pt idx="36">
                  <c:v>19.530859835921213</c:v>
                </c:pt>
                <c:pt idx="37">
                  <c:v>19.375376315587982</c:v>
                </c:pt>
                <c:pt idx="38">
                  <c:v>19.224967734842838</c:v>
                </c:pt>
                <c:pt idx="39">
                  <c:v>19.079347438840554</c:v>
                </c:pt>
                <c:pt idx="40">
                  <c:v>18.938251513447472</c:v>
                </c:pt>
                <c:pt idx="41">
                  <c:v>18.801436484231058</c:v>
                </c:pt>
                <c:pt idx="42">
                  <c:v>18.668677296363576</c:v>
                </c:pt>
                <c:pt idx="43">
                  <c:v>18.539765535529259</c:v>
                </c:pt>
                <c:pt idx="44">
                  <c:v>18.414507856358117</c:v>
                </c:pt>
                <c:pt idx="45">
                  <c:v>18.292724590188516</c:v>
                </c:pt>
                <c:pt idx="46">
                  <c:v>18.174248508311997</c:v>
                </c:pt>
                <c:pt idx="47">
                  <c:v>18.058923720456729</c:v>
                </c:pt>
                <c:pt idx="48">
                  <c:v>17.946604691261864</c:v>
                </c:pt>
                <c:pt idx="49">
                  <c:v>17.837155359996355</c:v>
                </c:pt>
                <c:pt idx="50">
                  <c:v>17.730448350872273</c:v>
                </c:pt>
                <c:pt idx="51">
                  <c:v>17.626364263066392</c:v>
                </c:pt>
                <c:pt idx="52">
                  <c:v>17.524791031052892</c:v>
                </c:pt>
                <c:pt idx="53">
                  <c:v>17.425623347111568</c:v>
                </c:pt>
                <c:pt idx="54">
                  <c:v>17.328762138948299</c:v>
                </c:pt>
                <c:pt idx="55">
                  <c:v>17.234114096278663</c:v>
                </c:pt>
                <c:pt idx="56">
                  <c:v>17.141591241007738</c:v>
                </c:pt>
                <c:pt idx="57">
                  <c:v>17.051110536309679</c:v>
                </c:pt>
                <c:pt idx="58">
                  <c:v>16.962593530487702</c:v>
                </c:pt>
                <c:pt idx="59">
                  <c:v>16.87596603199275</c:v>
                </c:pt>
                <c:pt idx="60">
                  <c:v>16.791157812409327</c:v>
                </c:pt>
                <c:pt idx="61">
                  <c:v>16.708102334590205</c:v>
                </c:pt>
                <c:pt idx="62">
                  <c:v>16.626736503445795</c:v>
                </c:pt>
                <c:pt idx="63">
                  <c:v>16.547000437176589</c:v>
                </c:pt>
                <c:pt idx="64">
                  <c:v>16.468837256983488</c:v>
                </c:pt>
                <c:pt idx="65">
                  <c:v>16.392192893506753</c:v>
                </c:pt>
                <c:pt idx="66">
                  <c:v>16.317015908433536</c:v>
                </c:pt>
                <c:pt idx="67">
                  <c:v>16.243257329880102</c:v>
                </c:pt>
                <c:pt idx="68">
                  <c:v>16.170870500301422</c:v>
                </c:pt>
                <c:pt idx="69">
                  <c:v>16.099810935809803</c:v>
                </c:pt>
                <c:pt idx="70">
                  <c:v>16.030036195898493</c:v>
                </c:pt>
                <c:pt idx="71">
                  <c:v>15.961505762667203</c:v>
                </c:pt>
                <c:pt idx="72">
                  <c:v>15.894180928736171</c:v>
                </c:pt>
                <c:pt idx="73">
                  <c:v>15.828024693115017</c:v>
                </c:pt>
                <c:pt idx="74">
                  <c:v>15.763001664363633</c:v>
                </c:pt>
                <c:pt idx="75">
                  <c:v>15.699077970445428</c:v>
                </c:pt>
                <c:pt idx="76">
                  <c:v>15.636221174729801</c:v>
                </c:pt>
                <c:pt idx="77">
                  <c:v>15.574400197651146</c:v>
                </c:pt>
                <c:pt idx="78">
                  <c:v>15.513585243576863</c:v>
                </c:pt>
                <c:pt idx="79">
                  <c:v>15.453747732477449</c:v>
                </c:pt>
                <c:pt idx="80">
                  <c:v>15.394860236028135</c:v>
                </c:pt>
                <c:pt idx="81">
                  <c:v>15.336896417804251</c:v>
                </c:pt>
                <c:pt idx="82">
                  <c:v>15.279830977262078</c:v>
                </c:pt>
                <c:pt idx="83">
                  <c:v>15.223639597223467</c:v>
                </c:pt>
                <c:pt idx="84">
                  <c:v>15.16829889460659</c:v>
                </c:pt>
                <c:pt idx="85">
                  <c:v>15.113786374166844</c:v>
                </c:pt>
                <c:pt idx="86">
                  <c:v>15.060080385031673</c:v>
                </c:pt>
                <c:pt idx="87">
                  <c:v>15.007160079830779</c:v>
                </c:pt>
                <c:pt idx="88">
                  <c:v>14.955005376239459</c:v>
                </c:pt>
                <c:pt idx="89">
                  <c:v>14.903596920767434</c:v>
                </c:pt>
                <c:pt idx="90">
                  <c:v>14.852916054638904</c:v>
                </c:pt>
                <c:pt idx="91">
                  <c:v>14.802944781621703</c:v>
                </c:pt>
                <c:pt idx="92">
                  <c:v>14.753665737674549</c:v>
                </c:pt>
                <c:pt idx="93">
                  <c:v>14.705062162291441</c:v>
                </c:pt>
                <c:pt idx="94">
                  <c:v>14.657117871431501</c:v>
                </c:pt>
                <c:pt idx="95">
                  <c:v>14.609817231931006</c:v>
                </c:pt>
                <c:pt idx="96">
                  <c:v>14.563145137302067</c:v>
                </c:pt>
                <c:pt idx="97">
                  <c:v>14.517086984829479</c:v>
                </c:pt>
                <c:pt idx="98">
                  <c:v>14.471628653883721</c:v>
                </c:pt>
                <c:pt idx="99">
                  <c:v>14.426756485374097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Engångs-kostnad</c:v>
                </c:pt>
              </c:strCache>
            </c:strRef>
          </c:tx>
          <c:spPr>
            <a:solidFill>
              <a:srgbClr val="000080"/>
            </a:solidFill>
            <a:ln w="25400">
              <a:noFill/>
            </a:ln>
          </c:spPr>
          <c:val>
            <c:numRef>
              <c:f>#REF!</c:f>
              <c:numCache>
                <c:formatCode>#,##0.00</c:formatCode>
                <c:ptCount val="100"/>
                <c:pt idx="0">
                  <c:v>2000</c:v>
                </c:pt>
                <c:pt idx="1">
                  <c:v>666.66666666666663</c:v>
                </c:pt>
                <c:pt idx="2">
                  <c:v>400</c:v>
                </c:pt>
                <c:pt idx="3">
                  <c:v>285.71428571428572</c:v>
                </c:pt>
                <c:pt idx="4">
                  <c:v>222.22222222222223</c:v>
                </c:pt>
                <c:pt idx="5">
                  <c:v>181.81818181818181</c:v>
                </c:pt>
                <c:pt idx="6">
                  <c:v>153.84615384615384</c:v>
                </c:pt>
                <c:pt idx="7">
                  <c:v>133.33333333333334</c:v>
                </c:pt>
                <c:pt idx="8">
                  <c:v>117.64705882352941</c:v>
                </c:pt>
                <c:pt idx="9">
                  <c:v>105.26315789473684</c:v>
                </c:pt>
                <c:pt idx="10">
                  <c:v>95.238095238095241</c:v>
                </c:pt>
                <c:pt idx="11">
                  <c:v>86.956521739130437</c:v>
                </c:pt>
                <c:pt idx="12">
                  <c:v>80</c:v>
                </c:pt>
                <c:pt idx="13">
                  <c:v>74.074074074074076</c:v>
                </c:pt>
                <c:pt idx="14">
                  <c:v>68.965517241379317</c:v>
                </c:pt>
                <c:pt idx="15">
                  <c:v>64.516129032258064</c:v>
                </c:pt>
                <c:pt idx="16">
                  <c:v>60.606060606060609</c:v>
                </c:pt>
                <c:pt idx="17">
                  <c:v>57.142857142857146</c:v>
                </c:pt>
                <c:pt idx="18">
                  <c:v>54.054054054054056</c:v>
                </c:pt>
                <c:pt idx="19">
                  <c:v>51.282051282051285</c:v>
                </c:pt>
                <c:pt idx="20">
                  <c:v>48.780487804878049</c:v>
                </c:pt>
                <c:pt idx="21">
                  <c:v>46.511627906976742</c:v>
                </c:pt>
                <c:pt idx="22">
                  <c:v>44.444444444444443</c:v>
                </c:pt>
                <c:pt idx="23">
                  <c:v>42.553191489361701</c:v>
                </c:pt>
                <c:pt idx="24">
                  <c:v>40.816326530612244</c:v>
                </c:pt>
                <c:pt idx="25">
                  <c:v>39.215686274509807</c:v>
                </c:pt>
                <c:pt idx="26">
                  <c:v>37.735849056603776</c:v>
                </c:pt>
                <c:pt idx="27">
                  <c:v>36.363636363636367</c:v>
                </c:pt>
                <c:pt idx="28">
                  <c:v>35.087719298245617</c:v>
                </c:pt>
                <c:pt idx="29">
                  <c:v>33.898305084745765</c:v>
                </c:pt>
                <c:pt idx="30">
                  <c:v>32.786885245901637</c:v>
                </c:pt>
                <c:pt idx="31">
                  <c:v>31.746031746031747</c:v>
                </c:pt>
                <c:pt idx="32">
                  <c:v>30.76923076923077</c:v>
                </c:pt>
                <c:pt idx="33">
                  <c:v>29.850746268656717</c:v>
                </c:pt>
                <c:pt idx="34">
                  <c:v>28.985507246376812</c:v>
                </c:pt>
                <c:pt idx="35">
                  <c:v>28.169014084507044</c:v>
                </c:pt>
                <c:pt idx="36">
                  <c:v>27.397260273972602</c:v>
                </c:pt>
                <c:pt idx="37">
                  <c:v>26.666666666666668</c:v>
                </c:pt>
                <c:pt idx="38">
                  <c:v>25.974025974025974</c:v>
                </c:pt>
                <c:pt idx="39">
                  <c:v>25.316455696202532</c:v>
                </c:pt>
                <c:pt idx="40">
                  <c:v>24.691358024691358</c:v>
                </c:pt>
                <c:pt idx="41">
                  <c:v>24.096385542168676</c:v>
                </c:pt>
                <c:pt idx="42">
                  <c:v>23.529411764705884</c:v>
                </c:pt>
                <c:pt idx="43">
                  <c:v>22.988505747126435</c:v>
                </c:pt>
                <c:pt idx="44">
                  <c:v>22.471910112359552</c:v>
                </c:pt>
                <c:pt idx="45">
                  <c:v>21.978021978021978</c:v>
                </c:pt>
                <c:pt idx="46">
                  <c:v>21.50537634408602</c:v>
                </c:pt>
                <c:pt idx="47">
                  <c:v>21.05263157894737</c:v>
                </c:pt>
                <c:pt idx="48">
                  <c:v>20.618556701030929</c:v>
                </c:pt>
                <c:pt idx="49">
                  <c:v>20.202020202020201</c:v>
                </c:pt>
                <c:pt idx="50">
                  <c:v>19.801980198019802</c:v>
                </c:pt>
                <c:pt idx="51">
                  <c:v>19.417475728155338</c:v>
                </c:pt>
                <c:pt idx="52">
                  <c:v>19.047619047619047</c:v>
                </c:pt>
                <c:pt idx="53">
                  <c:v>18.691588785046729</c:v>
                </c:pt>
                <c:pt idx="54">
                  <c:v>18.348623853211009</c:v>
                </c:pt>
                <c:pt idx="55">
                  <c:v>18.018018018018019</c:v>
                </c:pt>
                <c:pt idx="56">
                  <c:v>17.699115044247787</c:v>
                </c:pt>
                <c:pt idx="57">
                  <c:v>17.391304347826086</c:v>
                </c:pt>
                <c:pt idx="58">
                  <c:v>17.094017094017094</c:v>
                </c:pt>
                <c:pt idx="59">
                  <c:v>16.806722689075631</c:v>
                </c:pt>
                <c:pt idx="60">
                  <c:v>16.528925619834709</c:v>
                </c:pt>
                <c:pt idx="61">
                  <c:v>16.260162601626018</c:v>
                </c:pt>
                <c:pt idx="62">
                  <c:v>16</c:v>
                </c:pt>
                <c:pt idx="63">
                  <c:v>15.748031496062993</c:v>
                </c:pt>
                <c:pt idx="64">
                  <c:v>15.503875968992247</c:v>
                </c:pt>
                <c:pt idx="65">
                  <c:v>15.267175572519085</c:v>
                </c:pt>
                <c:pt idx="66">
                  <c:v>15.037593984962406</c:v>
                </c:pt>
                <c:pt idx="67">
                  <c:v>14.814814814814815</c:v>
                </c:pt>
                <c:pt idx="68">
                  <c:v>14.598540145985401</c:v>
                </c:pt>
                <c:pt idx="69">
                  <c:v>14.388489208633093</c:v>
                </c:pt>
                <c:pt idx="70">
                  <c:v>14.184397163120567</c:v>
                </c:pt>
                <c:pt idx="71">
                  <c:v>13.986013986013987</c:v>
                </c:pt>
                <c:pt idx="72">
                  <c:v>13.793103448275861</c:v>
                </c:pt>
                <c:pt idx="73">
                  <c:v>13.605442176870747</c:v>
                </c:pt>
                <c:pt idx="74">
                  <c:v>13.422818791946309</c:v>
                </c:pt>
                <c:pt idx="75">
                  <c:v>13.245033112582782</c:v>
                </c:pt>
                <c:pt idx="76">
                  <c:v>13.071895424836601</c:v>
                </c:pt>
                <c:pt idx="77">
                  <c:v>12.903225806451612</c:v>
                </c:pt>
                <c:pt idx="78">
                  <c:v>12.738853503184714</c:v>
                </c:pt>
                <c:pt idx="79">
                  <c:v>12.578616352201259</c:v>
                </c:pt>
                <c:pt idx="80">
                  <c:v>12.422360248447205</c:v>
                </c:pt>
                <c:pt idx="81">
                  <c:v>12.269938650306749</c:v>
                </c:pt>
                <c:pt idx="82">
                  <c:v>12.121212121212121</c:v>
                </c:pt>
                <c:pt idx="83">
                  <c:v>11.976047904191617</c:v>
                </c:pt>
                <c:pt idx="84">
                  <c:v>11.834319526627219</c:v>
                </c:pt>
                <c:pt idx="85">
                  <c:v>11.695906432748538</c:v>
                </c:pt>
                <c:pt idx="86">
                  <c:v>11.560693641618498</c:v>
                </c:pt>
                <c:pt idx="87">
                  <c:v>11.428571428571429</c:v>
                </c:pt>
                <c:pt idx="88">
                  <c:v>11.299435028248588</c:v>
                </c:pt>
                <c:pt idx="89">
                  <c:v>11.173184357541899</c:v>
                </c:pt>
                <c:pt idx="90">
                  <c:v>11.049723756906078</c:v>
                </c:pt>
                <c:pt idx="91">
                  <c:v>10.928961748633879</c:v>
                </c:pt>
                <c:pt idx="92">
                  <c:v>10.810810810810811</c:v>
                </c:pt>
                <c:pt idx="93">
                  <c:v>10.695187165775401</c:v>
                </c:pt>
                <c:pt idx="94">
                  <c:v>10.582010582010582</c:v>
                </c:pt>
                <c:pt idx="95">
                  <c:v>10.471204188481675</c:v>
                </c:pt>
                <c:pt idx="96">
                  <c:v>10.362694300518134</c:v>
                </c:pt>
                <c:pt idx="97">
                  <c:v>10.256410256410257</c:v>
                </c:pt>
                <c:pt idx="98">
                  <c:v>10.152284263959391</c:v>
                </c:pt>
                <c:pt idx="99">
                  <c:v>10.050251256281408</c:v>
                </c:pt>
              </c:numCache>
            </c:numRef>
          </c:val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Vinst-marginal</c:v>
                </c:pt>
              </c:strCache>
            </c:strRef>
          </c:tx>
          <c:spPr>
            <a:solidFill>
              <a:srgbClr val="008080"/>
            </a:solidFill>
            <a:ln w="25400">
              <a:noFill/>
            </a:ln>
          </c:spPr>
          <c:val>
            <c:numRef>
              <c:f>#REF!</c:f>
              <c:numCache>
                <c:formatCode>#,##0.00</c:formatCode>
                <c:ptCount val="100"/>
                <c:pt idx="0">
                  <c:v>415</c:v>
                </c:pt>
                <c:pt idx="1">
                  <c:v>145.05647406389747</c:v>
                </c:pt>
                <c:pt idx="2">
                  <c:v>90.552010779740598</c:v>
                </c:pt>
                <c:pt idx="3">
                  <c:v>67.022241914074499</c:v>
                </c:pt>
                <c:pt idx="4">
                  <c:v>53.866890148453457</c:v>
                </c:pt>
                <c:pt idx="5">
                  <c:v>45.446858889144231</c:v>
                </c:pt>
                <c:pt idx="6">
                  <c:v>39.586301507492131</c:v>
                </c:pt>
                <c:pt idx="7">
                  <c:v>35.266857695767577</c:v>
                </c:pt>
                <c:pt idx="8">
                  <c:v>31.947929556101382</c:v>
                </c:pt>
                <c:pt idx="9">
                  <c:v>29.315736040524101</c:v>
                </c:pt>
                <c:pt idx="10">
                  <c:v>27.175556865550632</c:v>
                </c:pt>
                <c:pt idx="11">
                  <c:v>25.400102939416946</c:v>
                </c:pt>
                <c:pt idx="12">
                  <c:v>23.902622296166989</c:v>
                </c:pt>
                <c:pt idx="13">
                  <c:v>22.621934021715237</c:v>
                </c:pt>
                <c:pt idx="14">
                  <c:v>21.513640926822742</c:v>
                </c:pt>
                <c:pt idx="15">
                  <c:v>20.544735381843275</c:v>
                </c:pt>
                <c:pt idx="16">
                  <c:v>19.690161478418581</c:v>
                </c:pt>
                <c:pt idx="17">
                  <c:v>18.930552555776774</c:v>
                </c:pt>
                <c:pt idx="18">
                  <c:v>18.250700309468588</c:v>
                </c:pt>
                <c:pt idx="19">
                  <c:v>17.638493458289812</c:v>
                </c:pt>
                <c:pt idx="20">
                  <c:v>17.08416601590524</c:v>
                </c:pt>
                <c:pt idx="21">
                  <c:v>16.579754619068492</c:v>
                </c:pt>
                <c:pt idx="22">
                  <c:v>16.11870004390935</c:v>
                </c:pt>
                <c:pt idx="23">
                  <c:v>15.69555007880016</c:v>
                </c:pt>
                <c:pt idx="24">
                  <c:v>15.305734877760869</c:v>
                </c:pt>
                <c:pt idx="25">
                  <c:v>14.945394957033686</c:v>
                </c:pt>
                <c:pt idx="26">
                  <c:v>14.611247972026911</c:v>
                </c:pt>
                <c:pt idx="27">
                  <c:v>14.300484434813434</c:v>
                </c:pt>
                <c:pt idx="28">
                  <c:v>14.010685287453951</c:v>
                </c:pt>
                <c:pt idx="29">
                  <c:v>13.739756162687581</c:v>
                </c:pt>
                <c:pt idx="30">
                  <c:v>13.485874515546033</c:v>
                </c:pt>
                <c:pt idx="31">
                  <c:v>13.247446776015767</c:v>
                </c:pt>
                <c:pt idx="32">
                  <c:v>13.023073372379008</c:v>
                </c:pt>
                <c:pt idx="33">
                  <c:v>12.811519986879711</c:v>
                </c:pt>
                <c:pt idx="34">
                  <c:v>12.611693784124782</c:v>
                </c:pt>
                <c:pt idx="35">
                  <c:v>12.422623635605778</c:v>
                </c:pt>
                <c:pt idx="36">
                  <c:v>12.243443577101404</c:v>
                </c:pt>
                <c:pt idx="37">
                  <c:v>12.073378898018341</c:v>
                </c:pt>
                <c:pt idx="38">
                  <c:v>11.911734386185199</c:v>
                </c:pt>
                <c:pt idx="39">
                  <c:v>11.757884347791016</c:v>
                </c:pt>
                <c:pt idx="40">
                  <c:v>11.611264097022433</c:v>
                </c:pt>
                <c:pt idx="41">
                  <c:v>11.471362668626975</c:v>
                </c:pt>
                <c:pt idx="42">
                  <c:v>11.337716552913802</c:v>
                </c:pt>
                <c:pt idx="43">
                  <c:v>11.209904289439459</c:v>
                </c:pt>
                <c:pt idx="44">
                  <c:v>11.087541784954597</c:v>
                </c:pt>
                <c:pt idx="45">
                  <c:v>10.970278244732635</c:v>
                </c:pt>
                <c:pt idx="46">
                  <c:v>10.857792625403274</c:v>
                </c:pt>
                <c:pt idx="47">
                  <c:v>10.749790532826838</c:v>
                </c:pt>
                <c:pt idx="48">
                  <c:v>10.646001501107344</c:v>
                </c:pt>
                <c:pt idx="49">
                  <c:v>10.546176599127859</c:v>
                </c:pt>
                <c:pt idx="50">
                  <c:v>10.45008631945</c:v>
                </c:pt>
                <c:pt idx="51">
                  <c:v>10.357518711404962</c:v>
                </c:pt>
                <c:pt idx="52">
                  <c:v>10.268277725995317</c:v>
                </c:pt>
                <c:pt idx="53">
                  <c:v>10.182181745047776</c:v>
                </c:pt>
                <c:pt idx="54">
                  <c:v>10.099062271084865</c:v>
                </c:pt>
                <c:pt idx="55">
                  <c:v>10.018762757760314</c:v>
                </c:pt>
                <c:pt idx="56">
                  <c:v>9.941137563543851</c:v>
                </c:pt>
                <c:pt idx="57">
                  <c:v>9.8660510137390531</c:v>
                </c:pt>
                <c:pt idx="58">
                  <c:v>9.7933765579482248</c:v>
                </c:pt>
                <c:pt idx="59">
                  <c:v>9.7229960118227332</c:v>
                </c:pt>
                <c:pt idx="60">
                  <c:v>9.6547988734060919</c:v>
                </c:pt>
                <c:pt idx="61">
                  <c:v>9.588681705631819</c:v>
                </c:pt>
                <c:pt idx="62">
                  <c:v>9.524547577612914</c:v>
                </c:pt>
                <c:pt idx="63">
                  <c:v>9.4623055582828552</c:v>
                </c:pt>
                <c:pt idx="64">
                  <c:v>9.4018702567427361</c:v>
                </c:pt>
                <c:pt idx="65">
                  <c:v>9.3431614043553051</c:v>
                </c:pt>
                <c:pt idx="66">
                  <c:v>9.286103474220031</c:v>
                </c:pt>
                <c:pt idx="67">
                  <c:v>9.2306253341783275</c:v>
                </c:pt>
                <c:pt idx="68">
                  <c:v>9.1766599299451812</c:v>
                </c:pt>
                <c:pt idx="69">
                  <c:v>9.1241439953533838</c:v>
                </c:pt>
                <c:pt idx="70">
                  <c:v>9.0730177870365942</c:v>
                </c:pt>
                <c:pt idx="71">
                  <c:v>9.02322484117507</c:v>
                </c:pt>
                <c:pt idx="72">
                  <c:v>8.9747117501886251</c:v>
                </c:pt>
                <c:pt idx="73">
                  <c:v>8.9274279574904405</c:v>
                </c:pt>
                <c:pt idx="74">
                  <c:v>8.881325568616651</c:v>
                </c:pt>
                <c:pt idx="75">
                  <c:v>8.8363591772243648</c:v>
                </c:pt>
                <c:pt idx="76">
                  <c:v>8.7924857046073139</c:v>
                </c:pt>
                <c:pt idx="77">
                  <c:v>8.7496642515171175</c:v>
                </c:pt>
                <c:pt idx="78">
                  <c:v>8.7078559612009094</c:v>
                </c:pt>
                <c:pt idx="79">
                  <c:v>8.6670238926749636</c:v>
                </c:pt>
                <c:pt idx="80">
                  <c:v>8.6271329033509776</c:v>
                </c:pt>
                <c:pt idx="81">
                  <c:v>8.58814954021768</c:v>
                </c:pt>
                <c:pt idx="82">
                  <c:v>8.5500419388574205</c:v>
                </c:pt>
                <c:pt idx="83">
                  <c:v>8.5127797296459509</c:v>
                </c:pt>
                <c:pt idx="84">
                  <c:v>8.4763339505448876</c:v>
                </c:pt>
                <c:pt idx="85">
                  <c:v>8.4406769659513827</c:v>
                </c:pt>
                <c:pt idx="86">
                  <c:v>8.4057823911186134</c:v>
                </c:pt>
                <c:pt idx="87">
                  <c:v>8.3716250217049666</c:v>
                </c:pt>
                <c:pt idx="88">
                  <c:v>8.3381807680495097</c:v>
                </c:pt>
                <c:pt idx="89">
                  <c:v>8.3054265938070451</c:v>
                </c:pt>
                <c:pt idx="90">
                  <c:v>8.2733404586082937</c:v>
                </c:pt>
                <c:pt idx="91">
                  <c:v>8.24190126443977</c:v>
                </c:pt>
                <c:pt idx="92">
                  <c:v>8.2110888054641809</c:v>
                </c:pt>
                <c:pt idx="93">
                  <c:v>8.1808837210258893</c:v>
                </c:pt>
                <c:pt idx="94">
                  <c:v>8.1512674516075219</c:v>
                </c:pt>
                <c:pt idx="95">
                  <c:v>8.1222221975231577</c:v>
                </c:pt>
                <c:pt idx="96">
                  <c:v>8.0937308801513268</c:v>
                </c:pt>
                <c:pt idx="97">
                  <c:v>8.0657771055269976</c:v>
                </c:pt>
                <c:pt idx="98">
                  <c:v>8.0383451301263626</c:v>
                </c:pt>
                <c:pt idx="99">
                  <c:v>8.0114198286914693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848568"/>
        <c:axId val="205848176"/>
      </c:areaChart>
      <c:catAx>
        <c:axId val="205848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205848176"/>
        <c:crossesAt val="0"/>
        <c:auto val="1"/>
        <c:lblAlgn val="ctr"/>
        <c:lblOffset val="100"/>
        <c:tickMarkSkip val="1"/>
        <c:noMultiLvlLbl val="0"/>
      </c:catAx>
      <c:valAx>
        <c:axId val="205848176"/>
        <c:scaling>
          <c:orientation val="minMax"/>
          <c:max val="30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#,##0.00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20584856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88900</xdr:colOff>
      <xdr:row>0</xdr:row>
      <xdr:rowOff>317500</xdr:rowOff>
    </xdr:from>
    <xdr:to>
      <xdr:col>13</xdr:col>
      <xdr:colOff>793750</xdr:colOff>
      <xdr:row>3</xdr:row>
      <xdr:rowOff>247650</xdr:rowOff>
    </xdr:to>
    <xdr:graphicFrame macro="">
      <xdr:nvGraphicFramePr>
        <xdr:cNvPr id="1025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514350</xdr:colOff>
      <xdr:row>1</xdr:row>
      <xdr:rowOff>2298700</xdr:rowOff>
    </xdr:from>
    <xdr:to>
      <xdr:col>10</xdr:col>
      <xdr:colOff>368300</xdr:colOff>
      <xdr:row>11</xdr:row>
      <xdr:rowOff>63500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 flipV="1">
          <a:off x="6794500" y="2628900"/>
          <a:ext cx="2273300" cy="2254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711200</xdr:colOff>
      <xdr:row>1</xdr:row>
      <xdr:rowOff>2381250</xdr:rowOff>
    </xdr:from>
    <xdr:to>
      <xdr:col>9</xdr:col>
      <xdr:colOff>355600</xdr:colOff>
      <xdr:row>11</xdr:row>
      <xdr:rowOff>127000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 flipV="1">
          <a:off x="6083300" y="2711450"/>
          <a:ext cx="2165350" cy="2235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501650</xdr:colOff>
      <xdr:row>1</xdr:row>
      <xdr:rowOff>2603500</xdr:rowOff>
    </xdr:from>
    <xdr:to>
      <xdr:col>8</xdr:col>
      <xdr:colOff>317500</xdr:colOff>
      <xdr:row>11</xdr:row>
      <xdr:rowOff>25400</xdr:rowOff>
    </xdr:to>
    <xdr:sp macro="" textlink="">
      <xdr:nvSpPr>
        <xdr:cNvPr id="1028" name="Line 4"/>
        <xdr:cNvSpPr>
          <a:spLocks noChangeShapeType="1"/>
        </xdr:cNvSpPr>
      </xdr:nvSpPr>
      <xdr:spPr bwMode="auto">
        <a:xfrm flipV="1">
          <a:off x="4895850" y="2933700"/>
          <a:ext cx="2508250" cy="1911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577850</xdr:colOff>
      <xdr:row>2</xdr:row>
      <xdr:rowOff>152400</xdr:rowOff>
    </xdr:from>
    <xdr:to>
      <xdr:col>7</xdr:col>
      <xdr:colOff>425450</xdr:colOff>
      <xdr:row>11</xdr:row>
      <xdr:rowOff>177800</xdr:rowOff>
    </xdr:to>
    <xdr:sp macro="" textlink="">
      <xdr:nvSpPr>
        <xdr:cNvPr id="1029" name="Line 5"/>
        <xdr:cNvSpPr>
          <a:spLocks noChangeShapeType="1"/>
        </xdr:cNvSpPr>
      </xdr:nvSpPr>
      <xdr:spPr bwMode="auto">
        <a:xfrm flipV="1">
          <a:off x="2044700" y="3155950"/>
          <a:ext cx="4660900" cy="184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15"/>
  <sheetViews>
    <sheetView tabSelected="1" zoomScaleNormal="100" workbookViewId="0"/>
  </sheetViews>
  <sheetFormatPr defaultColWidth="11.54296875" defaultRowHeight="14" x14ac:dyDescent="0.3"/>
  <cols>
    <col min="1" max="1" width="5.453125" style="9" customWidth="1"/>
    <col min="2" max="2" width="15.54296875" style="9" customWidth="1"/>
    <col min="3" max="3" width="13" style="9" customWidth="1"/>
    <col min="4" max="4" width="14.7265625" style="9" customWidth="1"/>
    <col min="5" max="5" width="14.1796875" style="9" customWidth="1"/>
    <col min="6" max="6" width="14" style="9" customWidth="1"/>
    <col min="7" max="7" width="13" style="9" customWidth="1"/>
    <col min="8" max="16384" width="11.54296875" style="9"/>
  </cols>
  <sheetData>
    <row r="1" spans="2:10" ht="26.15" customHeight="1" x14ac:dyDescent="0.35">
      <c r="B1" s="1" t="s">
        <v>22</v>
      </c>
      <c r="C1" s="1"/>
      <c r="D1" s="1"/>
      <c r="E1" s="1"/>
      <c r="F1" s="1"/>
      <c r="G1" s="1"/>
      <c r="H1" s="1"/>
      <c r="I1" s="1"/>
      <c r="J1" s="1"/>
    </row>
    <row r="2" spans="2:10" ht="210.75" customHeight="1" x14ac:dyDescent="0.35">
      <c r="B2" s="28" t="s">
        <v>25</v>
      </c>
      <c r="C2" s="29"/>
      <c r="D2" s="29"/>
      <c r="E2" s="29"/>
      <c r="F2" s="29"/>
      <c r="G2" s="27"/>
      <c r="H2"/>
      <c r="I2"/>
    </row>
    <row r="3" spans="2:10" ht="14.25" customHeight="1" x14ac:dyDescent="0.35">
      <c r="B3" s="2"/>
      <c r="C3" s="2"/>
      <c r="D3"/>
      <c r="E3"/>
      <c r="F3"/>
      <c r="G3"/>
      <c r="H3"/>
      <c r="I3"/>
    </row>
    <row r="4" spans="2:10" ht="27.75" customHeight="1" x14ac:dyDescent="0.35">
      <c r="B4" s="16"/>
      <c r="C4" s="17" t="s">
        <v>0</v>
      </c>
      <c r="D4" s="18">
        <v>20</v>
      </c>
      <c r="E4" s="30" t="s">
        <v>1</v>
      </c>
      <c r="F4" s="30"/>
      <c r="G4" s="31"/>
      <c r="H4"/>
      <c r="I4"/>
    </row>
    <row r="5" spans="2:10" ht="14.5" x14ac:dyDescent="0.35">
      <c r="B5" s="19"/>
      <c r="C5" s="20" t="s">
        <v>2</v>
      </c>
      <c r="D5" s="21">
        <v>1</v>
      </c>
      <c r="E5" s="21" t="s">
        <v>3</v>
      </c>
      <c r="F5" s="21"/>
      <c r="G5" s="22"/>
      <c r="H5"/>
      <c r="I5"/>
    </row>
    <row r="6" spans="2:10" ht="14.5" x14ac:dyDescent="0.35">
      <c r="B6" s="19"/>
      <c r="C6" s="20" t="s">
        <v>4</v>
      </c>
      <c r="D6" s="21">
        <v>55</v>
      </c>
      <c r="E6" s="21" t="s">
        <v>5</v>
      </c>
      <c r="F6" s="21"/>
      <c r="G6" s="22"/>
      <c r="H6"/>
      <c r="I6"/>
    </row>
    <row r="7" spans="2:10" ht="14.5" x14ac:dyDescent="0.35">
      <c r="B7" s="19"/>
      <c r="C7" s="20" t="s">
        <v>6</v>
      </c>
      <c r="D7" s="21">
        <v>2</v>
      </c>
      <c r="E7" s="21" t="s">
        <v>7</v>
      </c>
      <c r="F7" s="21"/>
      <c r="G7" s="22"/>
      <c r="H7"/>
      <c r="I7"/>
    </row>
    <row r="8" spans="2:10" ht="14.5" x14ac:dyDescent="0.35">
      <c r="B8" s="19"/>
      <c r="C8" s="20" t="s">
        <v>8</v>
      </c>
      <c r="D8" s="21">
        <v>2000</v>
      </c>
      <c r="E8" s="21" t="s">
        <v>9</v>
      </c>
      <c r="F8" s="21"/>
      <c r="G8" s="22"/>
      <c r="H8"/>
      <c r="I8"/>
    </row>
    <row r="9" spans="2:10" ht="14.5" x14ac:dyDescent="0.35">
      <c r="B9" s="19"/>
      <c r="C9" s="20" t="s">
        <v>10</v>
      </c>
      <c r="D9" s="21">
        <v>20</v>
      </c>
      <c r="E9" s="21" t="s">
        <v>5</v>
      </c>
      <c r="F9" s="21"/>
      <c r="G9" s="22"/>
      <c r="H9"/>
      <c r="I9"/>
    </row>
    <row r="10" spans="2:10" ht="14.5" x14ac:dyDescent="0.35">
      <c r="B10" s="23"/>
      <c r="C10" s="24" t="s">
        <v>11</v>
      </c>
      <c r="D10" s="25">
        <v>20</v>
      </c>
      <c r="E10" s="25" t="s">
        <v>12</v>
      </c>
      <c r="F10" s="25"/>
      <c r="G10" s="26"/>
      <c r="H10"/>
      <c r="I10"/>
    </row>
    <row r="11" spans="2:10" ht="14.5" x14ac:dyDescent="0.35">
      <c r="B11"/>
      <c r="C11"/>
      <c r="D11"/>
      <c r="E11"/>
      <c r="F11"/>
      <c r="G11"/>
      <c r="H11"/>
      <c r="I11"/>
    </row>
    <row r="12" spans="2:10" ht="24.75" customHeight="1" x14ac:dyDescent="0.3">
      <c r="B12" s="3" t="s">
        <v>13</v>
      </c>
      <c r="C12" s="4" t="s">
        <v>14</v>
      </c>
      <c r="D12" s="4" t="s">
        <v>20</v>
      </c>
      <c r="E12" s="4" t="s">
        <v>21</v>
      </c>
      <c r="F12" s="4" t="s">
        <v>23</v>
      </c>
      <c r="G12" s="4" t="s">
        <v>15</v>
      </c>
      <c r="H12" s="4" t="s">
        <v>16</v>
      </c>
      <c r="I12" s="5" t="s">
        <v>17</v>
      </c>
    </row>
    <row r="13" spans="2:10" ht="15.75" customHeight="1" x14ac:dyDescent="0.3">
      <c r="B13" s="6" t="s">
        <v>18</v>
      </c>
      <c r="C13" s="7" t="s">
        <v>19</v>
      </c>
      <c r="D13" s="7" t="s">
        <v>19</v>
      </c>
      <c r="E13" s="7" t="s">
        <v>19</v>
      </c>
      <c r="F13" s="7" t="s">
        <v>19</v>
      </c>
      <c r="G13" s="7" t="s">
        <v>19</v>
      </c>
      <c r="H13" s="7" t="s">
        <v>19</v>
      </c>
      <c r="I13" s="8" t="s">
        <v>19</v>
      </c>
    </row>
    <row r="14" spans="2:10" x14ac:dyDescent="0.3">
      <c r="B14" s="10">
        <f>+D5</f>
        <v>1</v>
      </c>
      <c r="C14" s="11">
        <f>+D$9</f>
        <v>20</v>
      </c>
      <c r="D14" s="11">
        <f t="shared" ref="D14:D77" si="0">+$D$6*(B14)^((LOG10(1-(D$4/100)))/(LOG10(2)))</f>
        <v>55</v>
      </c>
      <c r="E14" s="11">
        <f>+D14/B14</f>
        <v>55</v>
      </c>
      <c r="F14" s="11">
        <f>+E14/B14</f>
        <v>55</v>
      </c>
      <c r="G14" s="11">
        <f>+D$8/B14</f>
        <v>2000</v>
      </c>
      <c r="H14" s="11">
        <f t="shared" ref="H14:H77" si="1">+(C14+D14+G14)*D$10/100</f>
        <v>415</v>
      </c>
      <c r="I14" s="12">
        <f t="shared" ref="I14:I77" si="2">+H14+G14+D14+C14</f>
        <v>2490</v>
      </c>
    </row>
    <row r="15" spans="2:10" x14ac:dyDescent="0.3">
      <c r="B15" s="10">
        <f t="shared" ref="B15:B78" si="3">+B14+$D$7</f>
        <v>3</v>
      </c>
      <c r="C15" s="11">
        <f t="shared" ref="C15:C78" si="4">+D$9</f>
        <v>20</v>
      </c>
      <c r="D15" s="11">
        <f t="shared" si="0"/>
        <v>38.615703652820805</v>
      </c>
      <c r="E15" s="11">
        <f>+E14+D15*D$7</f>
        <v>132.2314073056416</v>
      </c>
      <c r="F15" s="11">
        <f t="shared" ref="F15:F78" si="5">+E15/B15</f>
        <v>44.077135768547201</v>
      </c>
      <c r="G15" s="11">
        <f t="shared" ref="G15:G78" si="6">+D$8/B15</f>
        <v>666.66666666666663</v>
      </c>
      <c r="H15" s="11">
        <f t="shared" si="1"/>
        <v>145.05647406389747</v>
      </c>
      <c r="I15" s="12">
        <f t="shared" si="2"/>
        <v>870.33884438338487</v>
      </c>
    </row>
    <row r="16" spans="2:10" x14ac:dyDescent="0.3">
      <c r="B16" s="10">
        <f t="shared" si="3"/>
        <v>5</v>
      </c>
      <c r="C16" s="11">
        <f t="shared" si="4"/>
        <v>20</v>
      </c>
      <c r="D16" s="11">
        <f t="shared" si="0"/>
        <v>32.760053898702935</v>
      </c>
      <c r="E16" s="11">
        <f t="shared" ref="E16:E79" si="7">+E15+D16*D$7</f>
        <v>197.75151510304747</v>
      </c>
      <c r="F16" s="11">
        <f t="shared" si="5"/>
        <v>39.550303020609491</v>
      </c>
      <c r="G16" s="11">
        <f t="shared" si="6"/>
        <v>400</v>
      </c>
      <c r="H16" s="11">
        <f t="shared" si="1"/>
        <v>90.552010779740598</v>
      </c>
      <c r="I16" s="12">
        <f t="shared" si="2"/>
        <v>543.31206467844356</v>
      </c>
    </row>
    <row r="17" spans="2:9" x14ac:dyDescent="0.3">
      <c r="B17" s="10">
        <f t="shared" si="3"/>
        <v>7</v>
      </c>
      <c r="C17" s="11">
        <f t="shared" si="4"/>
        <v>20</v>
      </c>
      <c r="D17" s="11">
        <f t="shared" si="0"/>
        <v>29.396923856086801</v>
      </c>
      <c r="E17" s="11">
        <f t="shared" si="7"/>
        <v>256.5453628152211</v>
      </c>
      <c r="F17" s="11">
        <f t="shared" si="5"/>
        <v>36.649337545031585</v>
      </c>
      <c r="G17" s="11">
        <f t="shared" si="6"/>
        <v>285.71428571428572</v>
      </c>
      <c r="H17" s="11">
        <f t="shared" si="1"/>
        <v>67.022241914074499</v>
      </c>
      <c r="I17" s="12">
        <f t="shared" si="2"/>
        <v>402.13345148444705</v>
      </c>
    </row>
    <row r="18" spans="2:9" x14ac:dyDescent="0.3">
      <c r="B18" s="10">
        <f t="shared" si="3"/>
        <v>9</v>
      </c>
      <c r="C18" s="11">
        <f t="shared" si="4"/>
        <v>20</v>
      </c>
      <c r="D18" s="11">
        <f t="shared" si="0"/>
        <v>27.112228520045061</v>
      </c>
      <c r="E18" s="11">
        <f t="shared" si="7"/>
        <v>310.7698198553112</v>
      </c>
      <c r="F18" s="11">
        <f t="shared" si="5"/>
        <v>34.529979983923468</v>
      </c>
      <c r="G18" s="11">
        <f t="shared" si="6"/>
        <v>222.22222222222223</v>
      </c>
      <c r="H18" s="11">
        <f t="shared" si="1"/>
        <v>53.866890148453457</v>
      </c>
      <c r="I18" s="12">
        <f t="shared" si="2"/>
        <v>323.20134089072076</v>
      </c>
    </row>
    <row r="19" spans="2:9" x14ac:dyDescent="0.3">
      <c r="B19" s="10">
        <f t="shared" si="3"/>
        <v>11</v>
      </c>
      <c r="C19" s="11">
        <f t="shared" si="4"/>
        <v>20</v>
      </c>
      <c r="D19" s="11">
        <f t="shared" si="0"/>
        <v>25.416112627539366</v>
      </c>
      <c r="E19" s="11">
        <f t="shared" si="7"/>
        <v>361.60204511038995</v>
      </c>
      <c r="F19" s="11">
        <f t="shared" si="5"/>
        <v>32.872913191853634</v>
      </c>
      <c r="G19" s="11">
        <f t="shared" si="6"/>
        <v>181.81818181818181</v>
      </c>
      <c r="H19" s="11">
        <f t="shared" si="1"/>
        <v>45.446858889144231</v>
      </c>
      <c r="I19" s="12">
        <f t="shared" si="2"/>
        <v>272.68115333486543</v>
      </c>
    </row>
    <row r="20" spans="2:9" x14ac:dyDescent="0.3">
      <c r="B20" s="10">
        <f t="shared" si="3"/>
        <v>13</v>
      </c>
      <c r="C20" s="11">
        <f t="shared" si="4"/>
        <v>20</v>
      </c>
      <c r="D20" s="11">
        <f t="shared" si="0"/>
        <v>24.08535369130681</v>
      </c>
      <c r="E20" s="11">
        <f t="shared" si="7"/>
        <v>409.77275249300357</v>
      </c>
      <c r="F20" s="11">
        <f t="shared" si="5"/>
        <v>31.520980961000273</v>
      </c>
      <c r="G20" s="11">
        <f t="shared" si="6"/>
        <v>153.84615384615384</v>
      </c>
      <c r="H20" s="11">
        <f t="shared" si="1"/>
        <v>39.586301507492131</v>
      </c>
      <c r="I20" s="12">
        <f t="shared" si="2"/>
        <v>237.51780904495277</v>
      </c>
    </row>
    <row r="21" spans="2:9" x14ac:dyDescent="0.3">
      <c r="B21" s="10">
        <f t="shared" si="3"/>
        <v>15</v>
      </c>
      <c r="C21" s="11">
        <f t="shared" si="4"/>
        <v>20</v>
      </c>
      <c r="D21" s="11">
        <f t="shared" si="0"/>
        <v>23.000955145504538</v>
      </c>
      <c r="E21" s="11">
        <f t="shared" si="7"/>
        <v>455.77466278401266</v>
      </c>
      <c r="F21" s="11">
        <f t="shared" si="5"/>
        <v>30.384977518934178</v>
      </c>
      <c r="G21" s="11">
        <f t="shared" si="6"/>
        <v>133.33333333333334</v>
      </c>
      <c r="H21" s="11">
        <f t="shared" si="1"/>
        <v>35.266857695767577</v>
      </c>
      <c r="I21" s="12">
        <f t="shared" si="2"/>
        <v>211.60114617460547</v>
      </c>
    </row>
    <row r="22" spans="2:9" x14ac:dyDescent="0.3">
      <c r="B22" s="10">
        <f t="shared" si="3"/>
        <v>17</v>
      </c>
      <c r="C22" s="11">
        <f t="shared" si="4"/>
        <v>20</v>
      </c>
      <c r="D22" s="11">
        <f t="shared" si="0"/>
        <v>22.092588956977501</v>
      </c>
      <c r="E22" s="11">
        <f t="shared" si="7"/>
        <v>499.95984069796765</v>
      </c>
      <c r="F22" s="11">
        <f t="shared" si="5"/>
        <v>29.409402393998096</v>
      </c>
      <c r="G22" s="11">
        <f t="shared" si="6"/>
        <v>117.64705882352941</v>
      </c>
      <c r="H22" s="11">
        <f t="shared" si="1"/>
        <v>31.947929556101382</v>
      </c>
      <c r="I22" s="12">
        <f t="shared" si="2"/>
        <v>191.68757733660829</v>
      </c>
    </row>
    <row r="23" spans="2:9" x14ac:dyDescent="0.3">
      <c r="B23" s="10">
        <f t="shared" si="3"/>
        <v>19</v>
      </c>
      <c r="C23" s="11">
        <f t="shared" si="4"/>
        <v>20</v>
      </c>
      <c r="D23" s="11">
        <f t="shared" si="0"/>
        <v>21.315522307883686</v>
      </c>
      <c r="E23" s="11">
        <f t="shared" si="7"/>
        <v>542.59088531373504</v>
      </c>
      <c r="F23" s="11">
        <f t="shared" si="5"/>
        <v>28.557415016512369</v>
      </c>
      <c r="G23" s="11">
        <f t="shared" si="6"/>
        <v>105.26315789473684</v>
      </c>
      <c r="H23" s="11">
        <f t="shared" si="1"/>
        <v>29.315736040524101</v>
      </c>
      <c r="I23" s="12">
        <f t="shared" si="2"/>
        <v>175.89441624314463</v>
      </c>
    </row>
    <row r="24" spans="2:9" x14ac:dyDescent="0.3">
      <c r="B24" s="10">
        <f t="shared" si="3"/>
        <v>21</v>
      </c>
      <c r="C24" s="11">
        <f t="shared" si="4"/>
        <v>20</v>
      </c>
      <c r="D24" s="11">
        <f t="shared" si="0"/>
        <v>20.639689089657931</v>
      </c>
      <c r="E24" s="11">
        <f t="shared" si="7"/>
        <v>583.87026349305086</v>
      </c>
      <c r="F24" s="11">
        <f t="shared" si="5"/>
        <v>27.803345880621471</v>
      </c>
      <c r="G24" s="11">
        <f t="shared" si="6"/>
        <v>95.238095238095241</v>
      </c>
      <c r="H24" s="11">
        <f t="shared" si="1"/>
        <v>27.175556865550632</v>
      </c>
      <c r="I24" s="12">
        <f t="shared" si="2"/>
        <v>163.05334119330379</v>
      </c>
    </row>
    <row r="25" spans="2:9" x14ac:dyDescent="0.3">
      <c r="B25" s="10">
        <f t="shared" si="3"/>
        <v>23</v>
      </c>
      <c r="C25" s="11">
        <f t="shared" si="4"/>
        <v>20</v>
      </c>
      <c r="D25" s="11">
        <f t="shared" si="0"/>
        <v>20.043992957954295</v>
      </c>
      <c r="E25" s="11">
        <f t="shared" si="7"/>
        <v>623.95824940895943</v>
      </c>
      <c r="F25" s="11">
        <f t="shared" si="5"/>
        <v>27.128619539519974</v>
      </c>
      <c r="G25" s="11">
        <f t="shared" si="6"/>
        <v>86.956521739130437</v>
      </c>
      <c r="H25" s="11">
        <f t="shared" si="1"/>
        <v>25.400102939416946</v>
      </c>
      <c r="I25" s="12">
        <f t="shared" si="2"/>
        <v>152.40061763650166</v>
      </c>
    </row>
    <row r="26" spans="2:9" x14ac:dyDescent="0.3">
      <c r="B26" s="10">
        <f t="shared" si="3"/>
        <v>25</v>
      </c>
      <c r="C26" s="11">
        <f t="shared" si="4"/>
        <v>20</v>
      </c>
      <c r="D26" s="11">
        <f t="shared" si="0"/>
        <v>19.513111480834937</v>
      </c>
      <c r="E26" s="11">
        <f t="shared" si="7"/>
        <v>662.98447237062931</v>
      </c>
      <c r="F26" s="11">
        <f t="shared" si="5"/>
        <v>26.519378894825174</v>
      </c>
      <c r="G26" s="11">
        <f t="shared" si="6"/>
        <v>80</v>
      </c>
      <c r="H26" s="11">
        <f t="shared" si="1"/>
        <v>23.902622296166989</v>
      </c>
      <c r="I26" s="12">
        <f t="shared" si="2"/>
        <v>143.41573377700192</v>
      </c>
    </row>
    <row r="27" spans="2:9" x14ac:dyDescent="0.3">
      <c r="B27" s="10">
        <f t="shared" si="3"/>
        <v>27</v>
      </c>
      <c r="C27" s="11">
        <f t="shared" si="4"/>
        <v>20</v>
      </c>
      <c r="D27" s="11">
        <f t="shared" si="0"/>
        <v>19.035596034502117</v>
      </c>
      <c r="E27" s="11">
        <f t="shared" si="7"/>
        <v>701.05566443963357</v>
      </c>
      <c r="F27" s="11">
        <f t="shared" si="5"/>
        <v>25.965024608875318</v>
      </c>
      <c r="G27" s="11">
        <f t="shared" si="6"/>
        <v>74.074074074074076</v>
      </c>
      <c r="H27" s="11">
        <f t="shared" si="1"/>
        <v>22.621934021715237</v>
      </c>
      <c r="I27" s="12">
        <f t="shared" si="2"/>
        <v>135.73160413029143</v>
      </c>
    </row>
    <row r="28" spans="2:9" x14ac:dyDescent="0.3">
      <c r="B28" s="10">
        <f t="shared" si="3"/>
        <v>29</v>
      </c>
      <c r="C28" s="11">
        <f t="shared" si="4"/>
        <v>20</v>
      </c>
      <c r="D28" s="11">
        <f t="shared" si="0"/>
        <v>18.602687392734381</v>
      </c>
      <c r="E28" s="11">
        <f t="shared" si="7"/>
        <v>738.26103922510231</v>
      </c>
      <c r="F28" s="11">
        <f t="shared" si="5"/>
        <v>25.457277214658699</v>
      </c>
      <c r="G28" s="11">
        <f t="shared" si="6"/>
        <v>68.965517241379317</v>
      </c>
      <c r="H28" s="11">
        <f t="shared" si="1"/>
        <v>21.513640926822742</v>
      </c>
      <c r="I28" s="12">
        <f t="shared" si="2"/>
        <v>129.08184556093644</v>
      </c>
    </row>
    <row r="29" spans="2:9" x14ac:dyDescent="0.3">
      <c r="B29" s="10">
        <f t="shared" si="3"/>
        <v>31</v>
      </c>
      <c r="C29" s="11">
        <f t="shared" si="4"/>
        <v>20</v>
      </c>
      <c r="D29" s="11">
        <f t="shared" si="0"/>
        <v>18.207547876958323</v>
      </c>
      <c r="E29" s="11">
        <f t="shared" si="7"/>
        <v>774.67613497901891</v>
      </c>
      <c r="F29" s="11">
        <f t="shared" si="5"/>
        <v>24.989552741258674</v>
      </c>
      <c r="G29" s="11">
        <f t="shared" si="6"/>
        <v>64.516129032258064</v>
      </c>
      <c r="H29" s="11">
        <f t="shared" si="1"/>
        <v>20.544735381843275</v>
      </c>
      <c r="I29" s="12">
        <f t="shared" si="2"/>
        <v>123.26841229105966</v>
      </c>
    </row>
    <row r="30" spans="2:9" x14ac:dyDescent="0.3">
      <c r="B30" s="10">
        <f t="shared" si="3"/>
        <v>33</v>
      </c>
      <c r="C30" s="11">
        <f t="shared" si="4"/>
        <v>20</v>
      </c>
      <c r="D30" s="11">
        <f t="shared" si="0"/>
        <v>17.84474678603231</v>
      </c>
      <c r="E30" s="11">
        <f t="shared" si="7"/>
        <v>810.36562855108355</v>
      </c>
      <c r="F30" s="11">
        <f t="shared" si="5"/>
        <v>24.556534198517681</v>
      </c>
      <c r="G30" s="11">
        <f t="shared" si="6"/>
        <v>60.606060606060609</v>
      </c>
      <c r="H30" s="11">
        <f t="shared" si="1"/>
        <v>19.690161478418581</v>
      </c>
      <c r="I30" s="12">
        <f t="shared" si="2"/>
        <v>118.1409688705115</v>
      </c>
    </row>
    <row r="31" spans="2:9" x14ac:dyDescent="0.3">
      <c r="B31" s="10">
        <f t="shared" si="3"/>
        <v>35</v>
      </c>
      <c r="C31" s="11">
        <f t="shared" si="4"/>
        <v>20</v>
      </c>
      <c r="D31" s="11">
        <f t="shared" si="0"/>
        <v>17.509905636026723</v>
      </c>
      <c r="E31" s="11">
        <f t="shared" si="7"/>
        <v>845.38543982313695</v>
      </c>
      <c r="F31" s="11">
        <f t="shared" si="5"/>
        <v>24.153869709232485</v>
      </c>
      <c r="G31" s="11">
        <f t="shared" si="6"/>
        <v>57.142857142857146</v>
      </c>
      <c r="H31" s="11">
        <f t="shared" si="1"/>
        <v>18.930552555776774</v>
      </c>
      <c r="I31" s="12">
        <f t="shared" si="2"/>
        <v>113.58331533466065</v>
      </c>
    </row>
    <row r="32" spans="2:9" x14ac:dyDescent="0.3">
      <c r="B32" s="10">
        <f t="shared" si="3"/>
        <v>37</v>
      </c>
      <c r="C32" s="11">
        <f t="shared" si="4"/>
        <v>20</v>
      </c>
      <c r="D32" s="11">
        <f t="shared" si="0"/>
        <v>17.199447493288883</v>
      </c>
      <c r="E32" s="11">
        <f t="shared" si="7"/>
        <v>879.78433480971466</v>
      </c>
      <c r="F32" s="11">
        <f t="shared" si="5"/>
        <v>23.777954994857154</v>
      </c>
      <c r="G32" s="11">
        <f t="shared" si="6"/>
        <v>54.054054054054056</v>
      </c>
      <c r="H32" s="11">
        <f t="shared" si="1"/>
        <v>18.250700309468588</v>
      </c>
      <c r="I32" s="12">
        <f t="shared" si="2"/>
        <v>109.50420185681153</v>
      </c>
    </row>
    <row r="33" spans="2:9" x14ac:dyDescent="0.3">
      <c r="B33" s="10">
        <f t="shared" si="3"/>
        <v>39</v>
      </c>
      <c r="C33" s="11">
        <f t="shared" si="4"/>
        <v>20</v>
      </c>
      <c r="D33" s="11">
        <f t="shared" si="0"/>
        <v>16.910416009397778</v>
      </c>
      <c r="E33" s="11">
        <f t="shared" si="7"/>
        <v>913.60516682851016</v>
      </c>
      <c r="F33" s="11">
        <f t="shared" si="5"/>
        <v>23.425773508423337</v>
      </c>
      <c r="G33" s="11">
        <f t="shared" si="6"/>
        <v>51.282051282051285</v>
      </c>
      <c r="H33" s="11">
        <f t="shared" si="1"/>
        <v>17.638493458289812</v>
      </c>
      <c r="I33" s="12">
        <f t="shared" si="2"/>
        <v>105.83096074973888</v>
      </c>
    </row>
    <row r="34" spans="2:9" x14ac:dyDescent="0.3">
      <c r="B34" s="10">
        <f t="shared" si="3"/>
        <v>41</v>
      </c>
      <c r="C34" s="11">
        <f t="shared" si="4"/>
        <v>20</v>
      </c>
      <c r="D34" s="11">
        <f t="shared" si="0"/>
        <v>16.640342274648148</v>
      </c>
      <c r="E34" s="11">
        <f t="shared" si="7"/>
        <v>946.88585137780649</v>
      </c>
      <c r="F34" s="11">
        <f t="shared" si="5"/>
        <v>23.094776862873328</v>
      </c>
      <c r="G34" s="11">
        <f t="shared" si="6"/>
        <v>48.780487804878049</v>
      </c>
      <c r="H34" s="11">
        <f t="shared" si="1"/>
        <v>17.08416601590524</v>
      </c>
      <c r="I34" s="12">
        <f t="shared" si="2"/>
        <v>102.50499609543144</v>
      </c>
    </row>
    <row r="35" spans="2:9" x14ac:dyDescent="0.3">
      <c r="B35" s="10">
        <f t="shared" si="3"/>
        <v>43</v>
      </c>
      <c r="C35" s="11">
        <f t="shared" si="4"/>
        <v>20</v>
      </c>
      <c r="D35" s="11">
        <f t="shared" si="0"/>
        <v>16.387145188365722</v>
      </c>
      <c r="E35" s="11">
        <f t="shared" si="7"/>
        <v>979.6601417545379</v>
      </c>
      <c r="F35" s="11">
        <f t="shared" si="5"/>
        <v>22.78279399429158</v>
      </c>
      <c r="G35" s="11">
        <f t="shared" si="6"/>
        <v>46.511627906976742</v>
      </c>
      <c r="H35" s="11">
        <f t="shared" si="1"/>
        <v>16.579754619068492</v>
      </c>
      <c r="I35" s="12">
        <f t="shared" si="2"/>
        <v>99.478527714410959</v>
      </c>
    </row>
    <row r="36" spans="2:9" x14ac:dyDescent="0.3">
      <c r="B36" s="10">
        <f t="shared" si="3"/>
        <v>45</v>
      </c>
      <c r="C36" s="11">
        <f t="shared" si="4"/>
        <v>20</v>
      </c>
      <c r="D36" s="11">
        <f t="shared" si="0"/>
        <v>16.149055775102312</v>
      </c>
      <c r="E36" s="11">
        <f t="shared" si="7"/>
        <v>1011.9582533047426</v>
      </c>
      <c r="F36" s="11">
        <f t="shared" si="5"/>
        <v>22.487961184549835</v>
      </c>
      <c r="G36" s="11">
        <f t="shared" si="6"/>
        <v>44.444444444444443</v>
      </c>
      <c r="H36" s="11">
        <f t="shared" si="1"/>
        <v>16.11870004390935</v>
      </c>
      <c r="I36" s="12">
        <f t="shared" si="2"/>
        <v>96.712200263456111</v>
      </c>
    </row>
    <row r="37" spans="2:9" x14ac:dyDescent="0.3">
      <c r="B37" s="10">
        <f t="shared" si="3"/>
        <v>47</v>
      </c>
      <c r="C37" s="11">
        <f t="shared" si="4"/>
        <v>20</v>
      </c>
      <c r="D37" s="11">
        <f t="shared" si="0"/>
        <v>15.924558904639108</v>
      </c>
      <c r="E37" s="11">
        <f t="shared" si="7"/>
        <v>1043.8073711140207</v>
      </c>
      <c r="F37" s="11">
        <f t="shared" si="5"/>
        <v>22.208667470511081</v>
      </c>
      <c r="G37" s="11">
        <f t="shared" si="6"/>
        <v>42.553191489361701</v>
      </c>
      <c r="H37" s="11">
        <f t="shared" si="1"/>
        <v>15.69555007880016</v>
      </c>
      <c r="I37" s="12">
        <f t="shared" si="2"/>
        <v>94.173300472800975</v>
      </c>
    </row>
    <row r="38" spans="2:9" x14ac:dyDescent="0.3">
      <c r="B38" s="10">
        <f t="shared" si="3"/>
        <v>49</v>
      </c>
      <c r="C38" s="11">
        <f t="shared" si="4"/>
        <v>20</v>
      </c>
      <c r="D38" s="11">
        <f t="shared" si="0"/>
        <v>15.712347858192095</v>
      </c>
      <c r="E38" s="11">
        <f t="shared" si="7"/>
        <v>1075.2320668304048</v>
      </c>
      <c r="F38" s="11">
        <f t="shared" si="5"/>
        <v>21.943511567967445</v>
      </c>
      <c r="G38" s="11">
        <f t="shared" si="6"/>
        <v>40.816326530612244</v>
      </c>
      <c r="H38" s="11">
        <f t="shared" si="1"/>
        <v>15.305734877760869</v>
      </c>
      <c r="I38" s="12">
        <f t="shared" si="2"/>
        <v>91.834409266565203</v>
      </c>
    </row>
    <row r="39" spans="2:9" x14ac:dyDescent="0.3">
      <c r="B39" s="10">
        <f t="shared" si="3"/>
        <v>51</v>
      </c>
      <c r="C39" s="11">
        <f t="shared" si="4"/>
        <v>20</v>
      </c>
      <c r="D39" s="11">
        <f t="shared" si="0"/>
        <v>15.511288510658632</v>
      </c>
      <c r="E39" s="11">
        <f t="shared" si="7"/>
        <v>1106.2546438517222</v>
      </c>
      <c r="F39" s="11">
        <f t="shared" si="5"/>
        <v>21.691267526504358</v>
      </c>
      <c r="G39" s="11">
        <f t="shared" si="6"/>
        <v>39.215686274509807</v>
      </c>
      <c r="H39" s="11">
        <f t="shared" si="1"/>
        <v>14.945394957033686</v>
      </c>
      <c r="I39" s="12">
        <f t="shared" si="2"/>
        <v>89.672369742202122</v>
      </c>
    </row>
    <row r="40" spans="2:9" x14ac:dyDescent="0.3">
      <c r="B40" s="10">
        <f t="shared" si="3"/>
        <v>53</v>
      </c>
      <c r="C40" s="11">
        <f t="shared" si="4"/>
        <v>20</v>
      </c>
      <c r="D40" s="11">
        <f t="shared" si="0"/>
        <v>15.320390803530772</v>
      </c>
      <c r="E40" s="11">
        <f t="shared" si="7"/>
        <v>1136.8954254587838</v>
      </c>
      <c r="F40" s="11">
        <f t="shared" si="5"/>
        <v>21.450857084127996</v>
      </c>
      <c r="G40" s="11">
        <f t="shared" si="6"/>
        <v>37.735849056603776</v>
      </c>
      <c r="H40" s="11">
        <f t="shared" si="1"/>
        <v>14.611247972026911</v>
      </c>
      <c r="I40" s="12">
        <f t="shared" si="2"/>
        <v>87.667487832161456</v>
      </c>
    </row>
    <row r="41" spans="2:9" x14ac:dyDescent="0.3">
      <c r="B41" s="10">
        <f t="shared" si="3"/>
        <v>55</v>
      </c>
      <c r="C41" s="11">
        <f t="shared" si="4"/>
        <v>20</v>
      </c>
      <c r="D41" s="11">
        <f t="shared" si="0"/>
        <v>15.138785810430797</v>
      </c>
      <c r="E41" s="11">
        <f t="shared" si="7"/>
        <v>1167.1729970796455</v>
      </c>
      <c r="F41" s="11">
        <f t="shared" si="5"/>
        <v>21.221327219629917</v>
      </c>
      <c r="G41" s="11">
        <f t="shared" si="6"/>
        <v>36.363636363636367</v>
      </c>
      <c r="H41" s="11">
        <f t="shared" si="1"/>
        <v>14.300484434813434</v>
      </c>
      <c r="I41" s="12">
        <f t="shared" si="2"/>
        <v>85.802906608880591</v>
      </c>
    </row>
    <row r="42" spans="2:9" x14ac:dyDescent="0.3">
      <c r="B42" s="10">
        <f t="shared" si="3"/>
        <v>57</v>
      </c>
      <c r="C42" s="11">
        <f t="shared" si="4"/>
        <v>20</v>
      </c>
      <c r="D42" s="11">
        <f t="shared" si="0"/>
        <v>14.965707139024135</v>
      </c>
      <c r="E42" s="11">
        <f t="shared" si="7"/>
        <v>1197.1044113576938</v>
      </c>
      <c r="F42" s="11">
        <f t="shared" si="5"/>
        <v>21.001831778205155</v>
      </c>
      <c r="G42" s="11">
        <f t="shared" si="6"/>
        <v>35.087719298245617</v>
      </c>
      <c r="H42" s="11">
        <f t="shared" si="1"/>
        <v>14.010685287453951</v>
      </c>
      <c r="I42" s="12">
        <f t="shared" si="2"/>
        <v>84.064111724723702</v>
      </c>
    </row>
    <row r="43" spans="2:9" x14ac:dyDescent="0.3">
      <c r="B43" s="10">
        <f t="shared" si="3"/>
        <v>59</v>
      </c>
      <c r="C43" s="11">
        <f t="shared" si="4"/>
        <v>20</v>
      </c>
      <c r="D43" s="11">
        <f t="shared" si="0"/>
        <v>14.800475728692142</v>
      </c>
      <c r="E43" s="11">
        <f t="shared" si="7"/>
        <v>1226.7053628150782</v>
      </c>
      <c r="F43" s="11">
        <f t="shared" si="5"/>
        <v>20.791616318899631</v>
      </c>
      <c r="G43" s="11">
        <f t="shared" si="6"/>
        <v>33.898305084745765</v>
      </c>
      <c r="H43" s="11">
        <f t="shared" si="1"/>
        <v>13.739756162687581</v>
      </c>
      <c r="I43" s="12">
        <f t="shared" si="2"/>
        <v>82.438536976125476</v>
      </c>
    </row>
    <row r="44" spans="2:9" x14ac:dyDescent="0.3">
      <c r="B44" s="10">
        <f t="shared" si="3"/>
        <v>61</v>
      </c>
      <c r="C44" s="11">
        <f t="shared" si="4"/>
        <v>20</v>
      </c>
      <c r="D44" s="11">
        <f t="shared" si="0"/>
        <v>14.642487331828537</v>
      </c>
      <c r="E44" s="11">
        <f t="shared" si="7"/>
        <v>1255.9903374787352</v>
      </c>
      <c r="F44" s="11">
        <f t="shared" si="5"/>
        <v>20.590005532438283</v>
      </c>
      <c r="G44" s="11">
        <f t="shared" si="6"/>
        <v>32.786885245901637</v>
      </c>
      <c r="H44" s="11">
        <f t="shared" si="1"/>
        <v>13.485874515546033</v>
      </c>
      <c r="I44" s="12">
        <f t="shared" si="2"/>
        <v>80.915247093276207</v>
      </c>
    </row>
    <row r="45" spans="2:9" x14ac:dyDescent="0.3">
      <c r="B45" s="10">
        <f t="shared" si="3"/>
        <v>63</v>
      </c>
      <c r="C45" s="11">
        <f t="shared" si="4"/>
        <v>20</v>
      </c>
      <c r="D45" s="11">
        <f t="shared" si="0"/>
        <v>14.491202134047088</v>
      </c>
      <c r="E45" s="11">
        <f t="shared" si="7"/>
        <v>1284.9727417468293</v>
      </c>
      <c r="F45" s="11">
        <f t="shared" si="5"/>
        <v>20.396392726140149</v>
      </c>
      <c r="G45" s="11">
        <f t="shared" si="6"/>
        <v>31.746031746031747</v>
      </c>
      <c r="H45" s="11">
        <f t="shared" si="1"/>
        <v>13.247446776015767</v>
      </c>
      <c r="I45" s="12">
        <f t="shared" si="2"/>
        <v>79.484680656094596</v>
      </c>
    </row>
    <row r="46" spans="2:9" x14ac:dyDescent="0.3">
      <c r="B46" s="10">
        <f t="shared" si="3"/>
        <v>65</v>
      </c>
      <c r="C46" s="11">
        <f t="shared" si="4"/>
        <v>20</v>
      </c>
      <c r="D46" s="11">
        <f t="shared" si="0"/>
        <v>14.346136092664272</v>
      </c>
      <c r="E46" s="11">
        <f t="shared" si="7"/>
        <v>1313.665013932158</v>
      </c>
      <c r="F46" s="11">
        <f t="shared" si="5"/>
        <v>20.210230983571662</v>
      </c>
      <c r="G46" s="11">
        <f t="shared" si="6"/>
        <v>30.76923076923077</v>
      </c>
      <c r="H46" s="11">
        <f t="shared" si="1"/>
        <v>13.023073372379008</v>
      </c>
      <c r="I46" s="12">
        <f t="shared" si="2"/>
        <v>78.138440234274043</v>
      </c>
    </row>
    <row r="47" spans="2:9" x14ac:dyDescent="0.3">
      <c r="B47" s="10">
        <f t="shared" si="3"/>
        <v>67</v>
      </c>
      <c r="C47" s="11">
        <f t="shared" si="4"/>
        <v>20</v>
      </c>
      <c r="D47" s="11">
        <f t="shared" si="0"/>
        <v>14.206853665741832</v>
      </c>
      <c r="E47" s="11">
        <f t="shared" si="7"/>
        <v>1342.0787212636417</v>
      </c>
      <c r="F47" s="11">
        <f t="shared" si="5"/>
        <v>20.031025690502116</v>
      </c>
      <c r="G47" s="11">
        <f t="shared" si="6"/>
        <v>29.850746268656717</v>
      </c>
      <c r="H47" s="11">
        <f t="shared" si="1"/>
        <v>12.811519986879711</v>
      </c>
      <c r="I47" s="12">
        <f t="shared" si="2"/>
        <v>76.869119921278269</v>
      </c>
    </row>
    <row r="48" spans="2:9" x14ac:dyDescent="0.3">
      <c r="B48" s="10">
        <f t="shared" si="3"/>
        <v>69</v>
      </c>
      <c r="C48" s="11">
        <f t="shared" si="4"/>
        <v>20</v>
      </c>
      <c r="D48" s="11">
        <f t="shared" si="0"/>
        <v>14.072961674247098</v>
      </c>
      <c r="E48" s="11">
        <f t="shared" si="7"/>
        <v>1370.224644612136</v>
      </c>
      <c r="F48" s="11">
        <f t="shared" si="5"/>
        <v>19.858328182784579</v>
      </c>
      <c r="G48" s="11">
        <f t="shared" si="6"/>
        <v>28.985507246376812</v>
      </c>
      <c r="H48" s="11">
        <f t="shared" si="1"/>
        <v>12.611693784124782</v>
      </c>
      <c r="I48" s="12">
        <f t="shared" si="2"/>
        <v>75.670162704748691</v>
      </c>
    </row>
    <row r="49" spans="2:9" x14ac:dyDescent="0.3">
      <c r="B49" s="10">
        <f t="shared" si="3"/>
        <v>71</v>
      </c>
      <c r="C49" s="11">
        <f t="shared" si="4"/>
        <v>20</v>
      </c>
      <c r="D49" s="11">
        <f t="shared" si="0"/>
        <v>13.944104093521846</v>
      </c>
      <c r="E49" s="11">
        <f t="shared" si="7"/>
        <v>1398.1128527991798</v>
      </c>
      <c r="F49" s="11">
        <f t="shared" si="5"/>
        <v>19.691730321115209</v>
      </c>
      <c r="G49" s="11">
        <f t="shared" si="6"/>
        <v>28.169014084507044</v>
      </c>
      <c r="H49" s="11">
        <f t="shared" si="1"/>
        <v>12.422623635605778</v>
      </c>
      <c r="I49" s="12">
        <f t="shared" si="2"/>
        <v>74.535741813634672</v>
      </c>
    </row>
    <row r="50" spans="2:9" x14ac:dyDescent="0.3">
      <c r="B50" s="10">
        <f t="shared" si="3"/>
        <v>73</v>
      </c>
      <c r="C50" s="11">
        <f t="shared" si="4"/>
        <v>20</v>
      </c>
      <c r="D50" s="11">
        <f t="shared" si="0"/>
        <v>13.819957611534427</v>
      </c>
      <c r="E50" s="11">
        <f t="shared" si="7"/>
        <v>1425.7527680222486</v>
      </c>
      <c r="F50" s="11">
        <f t="shared" si="5"/>
        <v>19.530859835921213</v>
      </c>
      <c r="G50" s="11">
        <f t="shared" si="6"/>
        <v>27.397260273972602</v>
      </c>
      <c r="H50" s="11">
        <f t="shared" si="1"/>
        <v>12.243443577101404</v>
      </c>
      <c r="I50" s="12">
        <f t="shared" si="2"/>
        <v>73.460661462608442</v>
      </c>
    </row>
    <row r="51" spans="2:9" x14ac:dyDescent="0.3">
      <c r="B51" s="10">
        <f t="shared" si="3"/>
        <v>75</v>
      </c>
      <c r="C51" s="11">
        <f t="shared" si="4"/>
        <v>20</v>
      </c>
      <c r="D51" s="11">
        <f t="shared" si="0"/>
        <v>13.700227823425042</v>
      </c>
      <c r="E51" s="11">
        <f t="shared" si="7"/>
        <v>1453.1532236690987</v>
      </c>
      <c r="F51" s="11">
        <f t="shared" si="5"/>
        <v>19.375376315587982</v>
      </c>
      <c r="G51" s="11">
        <f t="shared" si="6"/>
        <v>26.666666666666668</v>
      </c>
      <c r="H51" s="11">
        <f t="shared" si="1"/>
        <v>12.073378898018341</v>
      </c>
      <c r="I51" s="12">
        <f t="shared" si="2"/>
        <v>72.440273388110043</v>
      </c>
    </row>
    <row r="52" spans="2:9" x14ac:dyDescent="0.3">
      <c r="B52" s="10">
        <f t="shared" si="3"/>
        <v>77</v>
      </c>
      <c r="C52" s="11">
        <f t="shared" si="4"/>
        <v>20</v>
      </c>
      <c r="D52" s="11">
        <f t="shared" si="0"/>
        <v>13.584645956900019</v>
      </c>
      <c r="E52" s="11">
        <f t="shared" si="7"/>
        <v>1480.3225155828986</v>
      </c>
      <c r="F52" s="11">
        <f t="shared" si="5"/>
        <v>19.224967734842838</v>
      </c>
      <c r="G52" s="11">
        <f t="shared" si="6"/>
        <v>25.974025974025974</v>
      </c>
      <c r="H52" s="11">
        <f t="shared" si="1"/>
        <v>11.911734386185199</v>
      </c>
      <c r="I52" s="12">
        <f t="shared" si="2"/>
        <v>71.470406317111184</v>
      </c>
    </row>
    <row r="53" spans="2:9" x14ac:dyDescent="0.3">
      <c r="B53" s="10">
        <f t="shared" si="3"/>
        <v>79</v>
      </c>
      <c r="C53" s="11">
        <f t="shared" si="4"/>
        <v>20</v>
      </c>
      <c r="D53" s="11">
        <f t="shared" si="0"/>
        <v>13.472966042752546</v>
      </c>
      <c r="E53" s="11">
        <f t="shared" si="7"/>
        <v>1507.2684476684037</v>
      </c>
      <c r="F53" s="11">
        <f t="shared" si="5"/>
        <v>19.079347438840554</v>
      </c>
      <c r="G53" s="11">
        <f t="shared" si="6"/>
        <v>25.316455696202532</v>
      </c>
      <c r="H53" s="11">
        <f t="shared" si="1"/>
        <v>11.757884347791016</v>
      </c>
      <c r="I53" s="12">
        <f t="shared" si="2"/>
        <v>70.54730608674609</v>
      </c>
    </row>
    <row r="54" spans="2:9" x14ac:dyDescent="0.3">
      <c r="B54" s="10">
        <f t="shared" si="3"/>
        <v>81</v>
      </c>
      <c r="C54" s="11">
        <f t="shared" si="4"/>
        <v>20</v>
      </c>
      <c r="D54" s="11">
        <f t="shared" si="0"/>
        <v>13.364962460420815</v>
      </c>
      <c r="E54" s="11">
        <f t="shared" si="7"/>
        <v>1533.9983725892453</v>
      </c>
      <c r="F54" s="11">
        <f t="shared" si="5"/>
        <v>18.938251513447472</v>
      </c>
      <c r="G54" s="11">
        <f t="shared" si="6"/>
        <v>24.691358024691358</v>
      </c>
      <c r="H54" s="11">
        <f t="shared" si="1"/>
        <v>11.611264097022433</v>
      </c>
      <c r="I54" s="12">
        <f t="shared" si="2"/>
        <v>69.667584582134594</v>
      </c>
    </row>
    <row r="55" spans="2:9" x14ac:dyDescent="0.3">
      <c r="B55" s="10">
        <f t="shared" si="3"/>
        <v>83</v>
      </c>
      <c r="C55" s="11">
        <f t="shared" si="4"/>
        <v>20</v>
      </c>
      <c r="D55" s="11">
        <f t="shared" si="0"/>
        <v>13.260427800966207</v>
      </c>
      <c r="E55" s="11">
        <f t="shared" si="7"/>
        <v>1560.5192281911777</v>
      </c>
      <c r="F55" s="11">
        <f t="shared" si="5"/>
        <v>18.801436484231058</v>
      </c>
      <c r="G55" s="11">
        <f t="shared" si="6"/>
        <v>24.096385542168676</v>
      </c>
      <c r="H55" s="11">
        <f t="shared" si="1"/>
        <v>11.471362668626975</v>
      </c>
      <c r="I55" s="12">
        <f t="shared" si="2"/>
        <v>68.828176011761855</v>
      </c>
    </row>
    <row r="56" spans="2:9" x14ac:dyDescent="0.3">
      <c r="B56" s="10">
        <f t="shared" si="3"/>
        <v>85</v>
      </c>
      <c r="C56" s="11">
        <f t="shared" si="4"/>
        <v>20</v>
      </c>
      <c r="D56" s="11">
        <f t="shared" si="0"/>
        <v>13.159170999863129</v>
      </c>
      <c r="E56" s="11">
        <f t="shared" si="7"/>
        <v>1586.837570190904</v>
      </c>
      <c r="F56" s="11">
        <f t="shared" si="5"/>
        <v>18.668677296363576</v>
      </c>
      <c r="G56" s="11">
        <f t="shared" si="6"/>
        <v>23.529411764705884</v>
      </c>
      <c r="H56" s="11">
        <f t="shared" si="1"/>
        <v>11.337716552913802</v>
      </c>
      <c r="I56" s="12">
        <f t="shared" si="2"/>
        <v>68.026299317482824</v>
      </c>
    </row>
    <row r="57" spans="2:9" x14ac:dyDescent="0.3">
      <c r="B57" s="10">
        <f t="shared" si="3"/>
        <v>87</v>
      </c>
      <c r="C57" s="11">
        <f t="shared" si="4"/>
        <v>20</v>
      </c>
      <c r="D57" s="11">
        <f t="shared" si="0"/>
        <v>13.061015700070852</v>
      </c>
      <c r="E57" s="11">
        <f t="shared" si="7"/>
        <v>1612.9596015910456</v>
      </c>
      <c r="F57" s="11">
        <f t="shared" si="5"/>
        <v>18.539765535529259</v>
      </c>
      <c r="G57" s="11">
        <f t="shared" si="6"/>
        <v>22.988505747126435</v>
      </c>
      <c r="H57" s="11">
        <f t="shared" si="1"/>
        <v>11.209904289439459</v>
      </c>
      <c r="I57" s="12">
        <f t="shared" si="2"/>
        <v>67.259425736636757</v>
      </c>
    </row>
    <row r="58" spans="2:9" x14ac:dyDescent="0.3">
      <c r="B58" s="10">
        <f t="shared" si="3"/>
        <v>89</v>
      </c>
      <c r="C58" s="11">
        <f t="shared" si="4"/>
        <v>20</v>
      </c>
      <c r="D58" s="11">
        <f t="shared" si="0"/>
        <v>12.965798812413428</v>
      </c>
      <c r="E58" s="11">
        <f t="shared" si="7"/>
        <v>1638.8911992158726</v>
      </c>
      <c r="F58" s="11">
        <f t="shared" si="5"/>
        <v>18.414507856358117</v>
      </c>
      <c r="G58" s="11">
        <f t="shared" si="6"/>
        <v>22.471910112359552</v>
      </c>
      <c r="H58" s="11">
        <f t="shared" si="1"/>
        <v>11.087541784954597</v>
      </c>
      <c r="I58" s="12">
        <f t="shared" si="2"/>
        <v>66.525250709727572</v>
      </c>
    </row>
    <row r="59" spans="2:9" x14ac:dyDescent="0.3">
      <c r="B59" s="10">
        <f t="shared" si="3"/>
        <v>91</v>
      </c>
      <c r="C59" s="11">
        <f t="shared" si="4"/>
        <v>20</v>
      </c>
      <c r="D59" s="11">
        <f t="shared" si="0"/>
        <v>12.873369245641193</v>
      </c>
      <c r="E59" s="11">
        <f t="shared" si="7"/>
        <v>1664.6379377071551</v>
      </c>
      <c r="F59" s="11">
        <f t="shared" si="5"/>
        <v>18.292724590188516</v>
      </c>
      <c r="G59" s="11">
        <f t="shared" si="6"/>
        <v>21.978021978021978</v>
      </c>
      <c r="H59" s="11">
        <f t="shared" si="1"/>
        <v>10.970278244732635</v>
      </c>
      <c r="I59" s="12">
        <f t="shared" si="2"/>
        <v>65.821669468395811</v>
      </c>
    </row>
    <row r="60" spans="2:9" x14ac:dyDescent="0.3">
      <c r="B60" s="10">
        <f t="shared" si="3"/>
        <v>93</v>
      </c>
      <c r="C60" s="11">
        <f t="shared" si="4"/>
        <v>20</v>
      </c>
      <c r="D60" s="11">
        <f t="shared" si="0"/>
        <v>12.783586782930348</v>
      </c>
      <c r="E60" s="11">
        <f t="shared" si="7"/>
        <v>1690.2051112730157</v>
      </c>
      <c r="F60" s="11">
        <f t="shared" si="5"/>
        <v>18.174248508311997</v>
      </c>
      <c r="G60" s="11">
        <f t="shared" si="6"/>
        <v>21.50537634408602</v>
      </c>
      <c r="H60" s="11">
        <f t="shared" si="1"/>
        <v>10.857792625403274</v>
      </c>
      <c r="I60" s="12">
        <f t="shared" si="2"/>
        <v>65.146755752419637</v>
      </c>
    </row>
    <row r="61" spans="2:9" x14ac:dyDescent="0.3">
      <c r="B61" s="10">
        <f t="shared" si="3"/>
        <v>95</v>
      </c>
      <c r="C61" s="11">
        <f t="shared" si="4"/>
        <v>20</v>
      </c>
      <c r="D61" s="11">
        <f t="shared" si="0"/>
        <v>12.696321085186806</v>
      </c>
      <c r="E61" s="11">
        <f t="shared" si="7"/>
        <v>1715.5977534433894</v>
      </c>
      <c r="F61" s="11">
        <f t="shared" si="5"/>
        <v>18.058923720456729</v>
      </c>
      <c r="G61" s="11">
        <f t="shared" si="6"/>
        <v>21.05263157894737</v>
      </c>
      <c r="H61" s="11">
        <f t="shared" si="1"/>
        <v>10.749790532826838</v>
      </c>
      <c r="I61" s="12">
        <f t="shared" si="2"/>
        <v>64.498743196961016</v>
      </c>
    </row>
    <row r="62" spans="2:9" x14ac:dyDescent="0.3">
      <c r="B62" s="10">
        <f t="shared" si="3"/>
        <v>97</v>
      </c>
      <c r="C62" s="11">
        <f t="shared" si="4"/>
        <v>20</v>
      </c>
      <c r="D62" s="11">
        <f t="shared" si="0"/>
        <v>12.611450804505786</v>
      </c>
      <c r="E62" s="11">
        <f t="shared" si="7"/>
        <v>1740.820655052401</v>
      </c>
      <c r="F62" s="11">
        <f t="shared" si="5"/>
        <v>17.946604691261864</v>
      </c>
      <c r="G62" s="11">
        <f t="shared" si="6"/>
        <v>20.618556701030929</v>
      </c>
      <c r="H62" s="11">
        <f t="shared" si="1"/>
        <v>10.646001501107344</v>
      </c>
      <c r="I62" s="12">
        <f t="shared" si="2"/>
        <v>63.876009006644061</v>
      </c>
    </row>
    <row r="63" spans="2:9" x14ac:dyDescent="0.3">
      <c r="B63" s="10">
        <f t="shared" si="3"/>
        <v>99</v>
      </c>
      <c r="C63" s="11">
        <f t="shared" si="4"/>
        <v>20</v>
      </c>
      <c r="D63" s="11">
        <f t="shared" si="0"/>
        <v>12.528862793619098</v>
      </c>
      <c r="E63" s="11">
        <f t="shared" si="7"/>
        <v>1765.8783806396391</v>
      </c>
      <c r="F63" s="11">
        <f t="shared" si="5"/>
        <v>17.837155359996355</v>
      </c>
      <c r="G63" s="11">
        <f t="shared" si="6"/>
        <v>20.202020202020201</v>
      </c>
      <c r="H63" s="11">
        <f t="shared" si="1"/>
        <v>10.546176599127859</v>
      </c>
      <c r="I63" s="12">
        <f t="shared" si="2"/>
        <v>63.277059594767159</v>
      </c>
    </row>
    <row r="64" spans="2:9" x14ac:dyDescent="0.3">
      <c r="B64" s="10">
        <f t="shared" si="3"/>
        <v>101</v>
      </c>
      <c r="C64" s="11">
        <f t="shared" si="4"/>
        <v>20</v>
      </c>
      <c r="D64" s="11">
        <f t="shared" si="0"/>
        <v>12.448451399230194</v>
      </c>
      <c r="E64" s="11">
        <f t="shared" si="7"/>
        <v>1790.7752834380994</v>
      </c>
      <c r="F64" s="11">
        <f t="shared" si="5"/>
        <v>17.730448350872273</v>
      </c>
      <c r="G64" s="11">
        <f t="shared" si="6"/>
        <v>19.801980198019802</v>
      </c>
      <c r="H64" s="11">
        <f t="shared" si="1"/>
        <v>10.45008631945</v>
      </c>
      <c r="I64" s="12">
        <f t="shared" si="2"/>
        <v>62.700517916699994</v>
      </c>
    </row>
    <row r="65" spans="2:9" x14ac:dyDescent="0.3">
      <c r="B65" s="10">
        <f t="shared" si="3"/>
        <v>103</v>
      </c>
      <c r="C65" s="11">
        <f t="shared" si="4"/>
        <v>20</v>
      </c>
      <c r="D65" s="11">
        <f t="shared" si="0"/>
        <v>12.370117828869471</v>
      </c>
      <c r="E65" s="11">
        <f t="shared" si="7"/>
        <v>1815.5155190958385</v>
      </c>
      <c r="F65" s="11">
        <f t="shared" si="5"/>
        <v>17.626364263066392</v>
      </c>
      <c r="G65" s="11">
        <f t="shared" si="6"/>
        <v>19.417475728155338</v>
      </c>
      <c r="H65" s="11">
        <f t="shared" si="1"/>
        <v>10.357518711404962</v>
      </c>
      <c r="I65" s="12">
        <f t="shared" si="2"/>
        <v>62.14511226842977</v>
      </c>
    </row>
    <row r="66" spans="2:9" x14ac:dyDescent="0.3">
      <c r="B66" s="10">
        <f t="shared" si="3"/>
        <v>105</v>
      </c>
      <c r="C66" s="11">
        <f t="shared" si="4"/>
        <v>20</v>
      </c>
      <c r="D66" s="11">
        <f t="shared" si="0"/>
        <v>12.293769582357543</v>
      </c>
      <c r="E66" s="11">
        <f t="shared" si="7"/>
        <v>1840.1030582605536</v>
      </c>
      <c r="F66" s="11">
        <f t="shared" si="5"/>
        <v>17.524791031052892</v>
      </c>
      <c r="G66" s="11">
        <f t="shared" si="6"/>
        <v>19.047619047619047</v>
      </c>
      <c r="H66" s="11">
        <f t="shared" si="1"/>
        <v>10.268277725995317</v>
      </c>
      <c r="I66" s="12">
        <f t="shared" si="2"/>
        <v>61.609666355971903</v>
      </c>
    </row>
    <row r="67" spans="2:9" x14ac:dyDescent="0.3">
      <c r="B67" s="10">
        <f t="shared" si="3"/>
        <v>107</v>
      </c>
      <c r="C67" s="11">
        <f t="shared" si="4"/>
        <v>20</v>
      </c>
      <c r="D67" s="11">
        <f t="shared" si="0"/>
        <v>12.219319940192149</v>
      </c>
      <c r="E67" s="11">
        <f t="shared" si="7"/>
        <v>1864.5416981409378</v>
      </c>
      <c r="F67" s="11">
        <f t="shared" si="5"/>
        <v>17.425623347111568</v>
      </c>
      <c r="G67" s="11">
        <f t="shared" si="6"/>
        <v>18.691588785046729</v>
      </c>
      <c r="H67" s="11">
        <f t="shared" si="1"/>
        <v>10.182181745047776</v>
      </c>
      <c r="I67" s="12">
        <f t="shared" si="2"/>
        <v>61.093090470286654</v>
      </c>
    </row>
    <row r="68" spans="2:9" x14ac:dyDescent="0.3">
      <c r="B68" s="10">
        <f t="shared" si="3"/>
        <v>109</v>
      </c>
      <c r="C68" s="11">
        <f t="shared" si="4"/>
        <v>20</v>
      </c>
      <c r="D68" s="11">
        <f t="shared" si="0"/>
        <v>12.146687502213313</v>
      </c>
      <c r="E68" s="11">
        <f t="shared" si="7"/>
        <v>1888.8350731453645</v>
      </c>
      <c r="F68" s="11">
        <f t="shared" si="5"/>
        <v>17.328762138948299</v>
      </c>
      <c r="G68" s="11">
        <f t="shared" si="6"/>
        <v>18.348623853211009</v>
      </c>
      <c r="H68" s="11">
        <f t="shared" si="1"/>
        <v>10.099062271084865</v>
      </c>
      <c r="I68" s="12">
        <f t="shared" si="2"/>
        <v>60.594373626509189</v>
      </c>
    </row>
    <row r="69" spans="2:9" x14ac:dyDescent="0.3">
      <c r="B69" s="10">
        <f t="shared" si="3"/>
        <v>111</v>
      </c>
      <c r="C69" s="11">
        <f t="shared" si="4"/>
        <v>20</v>
      </c>
      <c r="D69" s="11">
        <f t="shared" si="0"/>
        <v>12.075795770783548</v>
      </c>
      <c r="E69" s="11">
        <f t="shared" si="7"/>
        <v>1912.9866646869316</v>
      </c>
      <c r="F69" s="11">
        <f t="shared" si="5"/>
        <v>17.234114096278663</v>
      </c>
      <c r="G69" s="11">
        <f t="shared" si="6"/>
        <v>18.018018018018019</v>
      </c>
      <c r="H69" s="11">
        <f t="shared" si="1"/>
        <v>10.018762757760314</v>
      </c>
      <c r="I69" s="12">
        <f t="shared" si="2"/>
        <v>60.112576546561883</v>
      </c>
    </row>
    <row r="70" spans="2:9" x14ac:dyDescent="0.3">
      <c r="B70" s="10">
        <f t="shared" si="3"/>
        <v>113</v>
      </c>
      <c r="C70" s="11">
        <f t="shared" si="4"/>
        <v>20</v>
      </c>
      <c r="D70" s="11">
        <f t="shared" si="0"/>
        <v>12.006572773471468</v>
      </c>
      <c r="E70" s="11">
        <f t="shared" si="7"/>
        <v>1936.9998102338745</v>
      </c>
      <c r="F70" s="11">
        <f t="shared" si="5"/>
        <v>17.141591241007738</v>
      </c>
      <c r="G70" s="11">
        <f t="shared" si="6"/>
        <v>17.699115044247787</v>
      </c>
      <c r="H70" s="11">
        <f t="shared" si="1"/>
        <v>9.941137563543851</v>
      </c>
      <c r="I70" s="12">
        <f t="shared" si="2"/>
        <v>59.646825381263106</v>
      </c>
    </row>
    <row r="71" spans="2:9" x14ac:dyDescent="0.3">
      <c r="B71" s="10">
        <f t="shared" si="3"/>
        <v>115</v>
      </c>
      <c r="C71" s="11">
        <f t="shared" si="4"/>
        <v>20</v>
      </c>
      <c r="D71" s="11">
        <f t="shared" si="0"/>
        <v>11.93895072086918</v>
      </c>
      <c r="E71" s="11">
        <f t="shared" si="7"/>
        <v>1960.877711675613</v>
      </c>
      <c r="F71" s="11">
        <f t="shared" si="5"/>
        <v>17.051110536309679</v>
      </c>
      <c r="G71" s="11">
        <f t="shared" si="6"/>
        <v>17.391304347826086</v>
      </c>
      <c r="H71" s="11">
        <f t="shared" si="1"/>
        <v>9.8660510137390531</v>
      </c>
      <c r="I71" s="12">
        <f t="shared" si="2"/>
        <v>59.196306082434319</v>
      </c>
    </row>
    <row r="72" spans="2:9" x14ac:dyDescent="0.3">
      <c r="B72" s="10">
        <f t="shared" si="3"/>
        <v>117</v>
      </c>
      <c r="C72" s="11">
        <f t="shared" si="4"/>
        <v>20</v>
      </c>
      <c r="D72" s="11">
        <f t="shared" si="0"/>
        <v>11.872865695724022</v>
      </c>
      <c r="E72" s="11">
        <f t="shared" si="7"/>
        <v>1984.6234430670611</v>
      </c>
      <c r="F72" s="11">
        <f t="shared" si="5"/>
        <v>16.962593530487702</v>
      </c>
      <c r="G72" s="11">
        <f t="shared" si="6"/>
        <v>17.094017094017094</v>
      </c>
      <c r="H72" s="11">
        <f t="shared" si="1"/>
        <v>9.7933765579482248</v>
      </c>
      <c r="I72" s="12">
        <f t="shared" si="2"/>
        <v>58.760259347689342</v>
      </c>
    </row>
    <row r="73" spans="2:9" x14ac:dyDescent="0.3">
      <c r="B73" s="10">
        <f t="shared" si="3"/>
        <v>119</v>
      </c>
      <c r="C73" s="11">
        <f t="shared" si="4"/>
        <v>20</v>
      </c>
      <c r="D73" s="11">
        <f t="shared" si="0"/>
        <v>11.80825737003803</v>
      </c>
      <c r="E73" s="11">
        <f t="shared" si="7"/>
        <v>2008.2399578071372</v>
      </c>
      <c r="F73" s="11">
        <f t="shared" si="5"/>
        <v>16.87596603199275</v>
      </c>
      <c r="G73" s="11">
        <f t="shared" si="6"/>
        <v>16.806722689075631</v>
      </c>
      <c r="H73" s="11">
        <f t="shared" si="1"/>
        <v>9.7229960118227332</v>
      </c>
      <c r="I73" s="12">
        <f t="shared" si="2"/>
        <v>58.337976070936392</v>
      </c>
    </row>
    <row r="74" spans="2:9" x14ac:dyDescent="0.3">
      <c r="B74" s="10">
        <f t="shared" si="3"/>
        <v>121</v>
      </c>
      <c r="C74" s="11">
        <f t="shared" si="4"/>
        <v>20</v>
      </c>
      <c r="D74" s="11">
        <f t="shared" si="0"/>
        <v>11.745068747195745</v>
      </c>
      <c r="E74" s="11">
        <f t="shared" si="7"/>
        <v>2031.7300953015288</v>
      </c>
      <c r="F74" s="11">
        <f t="shared" si="5"/>
        <v>16.791157812409327</v>
      </c>
      <c r="G74" s="11">
        <f t="shared" si="6"/>
        <v>16.528925619834709</v>
      </c>
      <c r="H74" s="11">
        <f t="shared" si="1"/>
        <v>9.6547988734060919</v>
      </c>
      <c r="I74" s="12">
        <f t="shared" si="2"/>
        <v>57.928793240436548</v>
      </c>
    </row>
    <row r="75" spans="2:9" x14ac:dyDescent="0.3">
      <c r="B75" s="10">
        <f t="shared" si="3"/>
        <v>123</v>
      </c>
      <c r="C75" s="11">
        <f t="shared" si="4"/>
        <v>20</v>
      </c>
      <c r="D75" s="11">
        <f t="shared" si="0"/>
        <v>11.683245926533077</v>
      </c>
      <c r="E75" s="11">
        <f t="shared" si="7"/>
        <v>2055.096587154595</v>
      </c>
      <c r="F75" s="11">
        <f t="shared" si="5"/>
        <v>16.708102334590205</v>
      </c>
      <c r="G75" s="11">
        <f t="shared" si="6"/>
        <v>16.260162601626018</v>
      </c>
      <c r="H75" s="11">
        <f t="shared" si="1"/>
        <v>9.588681705631819</v>
      </c>
      <c r="I75" s="12">
        <f t="shared" si="2"/>
        <v>57.53209023379091</v>
      </c>
    </row>
    <row r="76" spans="2:9" x14ac:dyDescent="0.3">
      <c r="B76" s="10">
        <f t="shared" si="3"/>
        <v>125</v>
      </c>
      <c r="C76" s="11">
        <f t="shared" si="4"/>
        <v>20</v>
      </c>
      <c r="D76" s="11">
        <f t="shared" si="0"/>
        <v>11.62273788806457</v>
      </c>
      <c r="E76" s="11">
        <f t="shared" si="7"/>
        <v>2078.3420629307243</v>
      </c>
      <c r="F76" s="11">
        <f t="shared" si="5"/>
        <v>16.626736503445795</v>
      </c>
      <c r="G76" s="11">
        <f t="shared" si="6"/>
        <v>16</v>
      </c>
      <c r="H76" s="11">
        <f t="shared" si="1"/>
        <v>9.524547577612914</v>
      </c>
      <c r="I76" s="12">
        <f t="shared" si="2"/>
        <v>57.147285465677484</v>
      </c>
    </row>
    <row r="77" spans="2:9" x14ac:dyDescent="0.3">
      <c r="B77" s="10">
        <f t="shared" si="3"/>
        <v>127</v>
      </c>
      <c r="C77" s="11">
        <f t="shared" si="4"/>
        <v>20</v>
      </c>
      <c r="D77" s="11">
        <f t="shared" si="0"/>
        <v>11.563496295351277</v>
      </c>
      <c r="E77" s="11">
        <f t="shared" si="7"/>
        <v>2101.469055521427</v>
      </c>
      <c r="F77" s="11">
        <f t="shared" si="5"/>
        <v>16.547000437176589</v>
      </c>
      <c r="G77" s="11">
        <f t="shared" si="6"/>
        <v>15.748031496062993</v>
      </c>
      <c r="H77" s="11">
        <f t="shared" si="1"/>
        <v>9.4623055582828552</v>
      </c>
      <c r="I77" s="12">
        <f t="shared" si="2"/>
        <v>56.773833349697128</v>
      </c>
    </row>
    <row r="78" spans="2:9" x14ac:dyDescent="0.3">
      <c r="B78" s="10">
        <f t="shared" si="3"/>
        <v>129</v>
      </c>
      <c r="C78" s="11">
        <f t="shared" si="4"/>
        <v>20</v>
      </c>
      <c r="D78" s="11">
        <f t="shared" ref="D78:D109" si="8">+$D$6*(B78)^((LOG10(1-(D$4/100)))/(LOG10(2)))</f>
        <v>11.505475314721437</v>
      </c>
      <c r="E78" s="11">
        <f t="shared" si="7"/>
        <v>2124.4800061508699</v>
      </c>
      <c r="F78" s="11">
        <f t="shared" si="5"/>
        <v>16.468837256983488</v>
      </c>
      <c r="G78" s="11">
        <f t="shared" si="6"/>
        <v>15.503875968992247</v>
      </c>
      <c r="H78" s="11">
        <f t="shared" ref="H78:H113" si="9">+(C78+D78+G78)*D$10/100</f>
        <v>9.4018702567427361</v>
      </c>
      <c r="I78" s="12">
        <f t="shared" ref="I78:I113" si="10">+H78+G78+D78+C78</f>
        <v>56.411221540456424</v>
      </c>
    </row>
    <row r="79" spans="2:9" x14ac:dyDescent="0.3">
      <c r="B79" s="10">
        <f t="shared" ref="B79:B113" si="11">+B78+$D$7</f>
        <v>131</v>
      </c>
      <c r="C79" s="11">
        <f t="shared" ref="C79:C113" si="12">+D$9</f>
        <v>20</v>
      </c>
      <c r="D79" s="11">
        <f t="shared" si="8"/>
        <v>11.448631449257432</v>
      </c>
      <c r="E79" s="11">
        <f t="shared" si="7"/>
        <v>2147.3772690493847</v>
      </c>
      <c r="F79" s="11">
        <f t="shared" ref="F79:F113" si="13">+E79/B79</f>
        <v>16.392192893506753</v>
      </c>
      <c r="G79" s="11">
        <f t="shared" ref="G79:G113" si="14">+D$8/B79</f>
        <v>15.267175572519085</v>
      </c>
      <c r="H79" s="11">
        <f t="shared" si="9"/>
        <v>9.3431614043553051</v>
      </c>
      <c r="I79" s="12">
        <f t="shared" si="10"/>
        <v>56.05896842613182</v>
      </c>
    </row>
    <row r="80" spans="2:9" x14ac:dyDescent="0.3">
      <c r="B80" s="10">
        <f t="shared" si="11"/>
        <v>133</v>
      </c>
      <c r="C80" s="11">
        <f t="shared" si="12"/>
        <v>20</v>
      </c>
      <c r="D80" s="11">
        <f t="shared" si="8"/>
        <v>11.392923386137747</v>
      </c>
      <c r="E80" s="11">
        <f t="shared" ref="E80:E113" si="15">+E79+D80*D$7</f>
        <v>2170.1631158216601</v>
      </c>
      <c r="F80" s="11">
        <f t="shared" si="13"/>
        <v>16.317015908433536</v>
      </c>
      <c r="G80" s="11">
        <f t="shared" si="14"/>
        <v>15.037593984962406</v>
      </c>
      <c r="H80" s="11">
        <f t="shared" si="9"/>
        <v>9.286103474220031</v>
      </c>
      <c r="I80" s="12">
        <f t="shared" si="10"/>
        <v>55.716620845320186</v>
      </c>
    </row>
    <row r="81" spans="2:9" x14ac:dyDescent="0.3">
      <c r="B81" s="10">
        <f t="shared" si="11"/>
        <v>135</v>
      </c>
      <c r="C81" s="11">
        <f t="shared" si="12"/>
        <v>20</v>
      </c>
      <c r="D81" s="11">
        <f t="shared" si="8"/>
        <v>11.338311856076825</v>
      </c>
      <c r="E81" s="11">
        <f t="shared" si="15"/>
        <v>2192.8397395338138</v>
      </c>
      <c r="F81" s="11">
        <f t="shared" si="13"/>
        <v>16.243257329880102</v>
      </c>
      <c r="G81" s="11">
        <f t="shared" si="14"/>
        <v>14.814814814814815</v>
      </c>
      <c r="H81" s="11">
        <f t="shared" si="9"/>
        <v>9.2306253341783275</v>
      </c>
      <c r="I81" s="12">
        <f t="shared" si="10"/>
        <v>55.383752005069965</v>
      </c>
    </row>
    <row r="82" spans="2:9" x14ac:dyDescent="0.3">
      <c r="B82" s="10">
        <f t="shared" si="11"/>
        <v>137</v>
      </c>
      <c r="C82" s="11">
        <f t="shared" si="12"/>
        <v>20</v>
      </c>
      <c r="D82" s="11">
        <f t="shared" si="8"/>
        <v>11.284759503740506</v>
      </c>
      <c r="E82" s="11">
        <f t="shared" si="15"/>
        <v>2215.409258541295</v>
      </c>
      <c r="F82" s="11">
        <f t="shared" si="13"/>
        <v>16.170870500301422</v>
      </c>
      <c r="G82" s="11">
        <f t="shared" si="14"/>
        <v>14.598540145985401</v>
      </c>
      <c r="H82" s="11">
        <f t="shared" si="9"/>
        <v>9.1766599299451812</v>
      </c>
      <c r="I82" s="12">
        <f t="shared" si="10"/>
        <v>55.059959579671087</v>
      </c>
    </row>
    <row r="83" spans="2:9" x14ac:dyDescent="0.3">
      <c r="B83" s="10">
        <f t="shared" si="11"/>
        <v>139</v>
      </c>
      <c r="C83" s="11">
        <f t="shared" si="12"/>
        <v>20</v>
      </c>
      <c r="D83" s="11">
        <f t="shared" si="8"/>
        <v>11.232230768133828</v>
      </c>
      <c r="E83" s="11">
        <f t="shared" si="15"/>
        <v>2237.8737200775627</v>
      </c>
      <c r="F83" s="11">
        <f t="shared" si="13"/>
        <v>16.099810935809803</v>
      </c>
      <c r="G83" s="11">
        <f t="shared" si="14"/>
        <v>14.388489208633093</v>
      </c>
      <c r="H83" s="11">
        <f t="shared" si="9"/>
        <v>9.1241439953533838</v>
      </c>
      <c r="I83" s="12">
        <f t="shared" si="10"/>
        <v>54.744863972120299</v>
      </c>
    </row>
    <row r="84" spans="2:9" x14ac:dyDescent="0.3">
      <c r="B84" s="10">
        <f t="shared" si="11"/>
        <v>141</v>
      </c>
      <c r="C84" s="11">
        <f t="shared" si="12"/>
        <v>20</v>
      </c>
      <c r="D84" s="11">
        <f t="shared" si="8"/>
        <v>11.18069177206241</v>
      </c>
      <c r="E84" s="11">
        <f t="shared" si="15"/>
        <v>2260.2351036216874</v>
      </c>
      <c r="F84" s="11">
        <f t="shared" si="13"/>
        <v>16.030036195898493</v>
      </c>
      <c r="G84" s="11">
        <f t="shared" si="14"/>
        <v>14.184397163120567</v>
      </c>
      <c r="H84" s="11">
        <f t="shared" si="9"/>
        <v>9.0730177870365942</v>
      </c>
      <c r="I84" s="12">
        <f t="shared" si="10"/>
        <v>54.438106722219572</v>
      </c>
    </row>
    <row r="85" spans="2:9" x14ac:dyDescent="0.3">
      <c r="B85" s="10">
        <f t="shared" si="11"/>
        <v>143</v>
      </c>
      <c r="C85" s="11">
        <f t="shared" si="12"/>
        <v>20</v>
      </c>
      <c r="D85" s="11">
        <f t="shared" si="8"/>
        <v>11.130110219861365</v>
      </c>
      <c r="E85" s="11">
        <f t="shared" si="15"/>
        <v>2282.49532406141</v>
      </c>
      <c r="F85" s="11">
        <f t="shared" si="13"/>
        <v>15.961505762667203</v>
      </c>
      <c r="G85" s="11">
        <f t="shared" si="14"/>
        <v>13.986013986013987</v>
      </c>
      <c r="H85" s="11">
        <f t="shared" si="9"/>
        <v>9.02322484117507</v>
      </c>
      <c r="I85" s="12">
        <f t="shared" si="10"/>
        <v>54.139349047050423</v>
      </c>
    </row>
    <row r="86" spans="2:9" x14ac:dyDescent="0.3">
      <c r="B86" s="10">
        <f t="shared" si="11"/>
        <v>145</v>
      </c>
      <c r="C86" s="11">
        <f t="shared" si="12"/>
        <v>20</v>
      </c>
      <c r="D86" s="11">
        <f t="shared" si="8"/>
        <v>11.080455302667273</v>
      </c>
      <c r="E86" s="11">
        <f t="shared" si="15"/>
        <v>2304.6562346667447</v>
      </c>
      <c r="F86" s="11">
        <f t="shared" si="13"/>
        <v>15.894180928736171</v>
      </c>
      <c r="G86" s="11">
        <f t="shared" si="14"/>
        <v>13.793103448275861</v>
      </c>
      <c r="H86" s="11">
        <f t="shared" si="9"/>
        <v>8.9747117501886251</v>
      </c>
      <c r="I86" s="12">
        <f t="shared" si="10"/>
        <v>53.848270501131758</v>
      </c>
    </row>
    <row r="87" spans="2:9" x14ac:dyDescent="0.3">
      <c r="B87" s="10">
        <f t="shared" si="11"/>
        <v>147</v>
      </c>
      <c r="C87" s="11">
        <f t="shared" si="12"/>
        <v>20</v>
      </c>
      <c r="D87" s="11">
        <f t="shared" si="8"/>
        <v>11.031697610581451</v>
      </c>
      <c r="E87" s="11">
        <f t="shared" si="15"/>
        <v>2326.7196298879076</v>
      </c>
      <c r="F87" s="11">
        <f t="shared" si="13"/>
        <v>15.828024693115017</v>
      </c>
      <c r="G87" s="11">
        <f t="shared" si="14"/>
        <v>13.605442176870747</v>
      </c>
      <c r="H87" s="11">
        <f t="shared" si="9"/>
        <v>8.9274279574904405</v>
      </c>
      <c r="I87" s="12">
        <f t="shared" si="10"/>
        <v>53.564567744942643</v>
      </c>
    </row>
    <row r="88" spans="2:9" x14ac:dyDescent="0.3">
      <c r="B88" s="10">
        <f t="shared" si="11"/>
        <v>149</v>
      </c>
      <c r="C88" s="11">
        <f t="shared" si="12"/>
        <v>20</v>
      </c>
      <c r="D88" s="11">
        <f t="shared" si="8"/>
        <v>10.983809051136948</v>
      </c>
      <c r="E88" s="11">
        <f t="shared" si="15"/>
        <v>2348.6872479901813</v>
      </c>
      <c r="F88" s="11">
        <f t="shared" si="13"/>
        <v>15.763001664363633</v>
      </c>
      <c r="G88" s="11">
        <f t="shared" si="14"/>
        <v>13.422818791946309</v>
      </c>
      <c r="H88" s="11">
        <f t="shared" si="9"/>
        <v>8.881325568616651</v>
      </c>
      <c r="I88" s="12">
        <f t="shared" si="10"/>
        <v>53.287953411699903</v>
      </c>
    </row>
    <row r="89" spans="2:9" x14ac:dyDescent="0.3">
      <c r="B89" s="10">
        <f t="shared" si="11"/>
        <v>151</v>
      </c>
      <c r="C89" s="11">
        <f t="shared" si="12"/>
        <v>20</v>
      </c>
      <c r="D89" s="11">
        <f t="shared" si="8"/>
        <v>10.936762773539046</v>
      </c>
      <c r="E89" s="11">
        <f t="shared" si="15"/>
        <v>2370.5607735372596</v>
      </c>
      <c r="F89" s="11">
        <f t="shared" si="13"/>
        <v>15.699077970445428</v>
      </c>
      <c r="G89" s="11">
        <f t="shared" si="14"/>
        <v>13.245033112582782</v>
      </c>
      <c r="H89" s="11">
        <f t="shared" si="9"/>
        <v>8.8363591772243648</v>
      </c>
      <c r="I89" s="12">
        <f t="shared" si="10"/>
        <v>53.018155063346192</v>
      </c>
    </row>
    <row r="90" spans="2:9" x14ac:dyDescent="0.3">
      <c r="B90" s="10">
        <f t="shared" si="11"/>
        <v>153</v>
      </c>
      <c r="C90" s="11">
        <f t="shared" si="12"/>
        <v>20</v>
      </c>
      <c r="D90" s="11">
        <f t="shared" si="8"/>
        <v>10.890533098199962</v>
      </c>
      <c r="E90" s="11">
        <f t="shared" si="15"/>
        <v>2392.3418397336595</v>
      </c>
      <c r="F90" s="11">
        <f t="shared" si="13"/>
        <v>15.636221174729801</v>
      </c>
      <c r="G90" s="11">
        <f t="shared" si="14"/>
        <v>13.071895424836601</v>
      </c>
      <c r="H90" s="11">
        <f t="shared" si="9"/>
        <v>8.7924857046073139</v>
      </c>
      <c r="I90" s="12">
        <f t="shared" si="10"/>
        <v>52.754914227643873</v>
      </c>
    </row>
    <row r="91" spans="2:9" x14ac:dyDescent="0.3">
      <c r="B91" s="10">
        <f t="shared" si="11"/>
        <v>155</v>
      </c>
      <c r="C91" s="11">
        <f t="shared" si="12"/>
        <v>20</v>
      </c>
      <c r="D91" s="11">
        <f t="shared" si="8"/>
        <v>10.845095451133977</v>
      </c>
      <c r="E91" s="11">
        <f t="shared" si="15"/>
        <v>2414.0320306359276</v>
      </c>
      <c r="F91" s="11">
        <f t="shared" si="13"/>
        <v>15.574400197651146</v>
      </c>
      <c r="G91" s="11">
        <f t="shared" si="14"/>
        <v>12.903225806451612</v>
      </c>
      <c r="H91" s="11">
        <f t="shared" si="9"/>
        <v>8.7496642515171175</v>
      </c>
      <c r="I91" s="12">
        <f t="shared" si="10"/>
        <v>52.497985509102705</v>
      </c>
    </row>
    <row r="92" spans="2:9" x14ac:dyDescent="0.3">
      <c r="B92" s="10">
        <f t="shared" si="11"/>
        <v>157</v>
      </c>
      <c r="C92" s="11">
        <f t="shared" si="12"/>
        <v>20</v>
      </c>
      <c r="D92" s="11">
        <f t="shared" si="8"/>
        <v>10.800426302819828</v>
      </c>
      <c r="E92" s="11">
        <f t="shared" si="15"/>
        <v>2435.6328832415675</v>
      </c>
      <c r="F92" s="11">
        <f t="shared" si="13"/>
        <v>15.513585243576863</v>
      </c>
      <c r="G92" s="11">
        <f t="shared" si="14"/>
        <v>12.738853503184714</v>
      </c>
      <c r="H92" s="11">
        <f t="shared" si="9"/>
        <v>8.7078559612009094</v>
      </c>
      <c r="I92" s="12">
        <f t="shared" si="10"/>
        <v>52.247135767205449</v>
      </c>
    </row>
    <row r="93" spans="2:9" x14ac:dyDescent="0.3">
      <c r="B93" s="10">
        <f t="shared" si="11"/>
        <v>159</v>
      </c>
      <c r="C93" s="11">
        <f t="shared" si="12"/>
        <v>20</v>
      </c>
      <c r="D93" s="11">
        <f t="shared" si="8"/>
        <v>10.756503111173556</v>
      </c>
      <c r="E93" s="11">
        <f t="shared" si="15"/>
        <v>2457.1458894639145</v>
      </c>
      <c r="F93" s="11">
        <f t="shared" si="13"/>
        <v>15.453747732477449</v>
      </c>
      <c r="G93" s="11">
        <f t="shared" si="14"/>
        <v>12.578616352201259</v>
      </c>
      <c r="H93" s="11">
        <f t="shared" si="9"/>
        <v>8.6670238926749636</v>
      </c>
      <c r="I93" s="12">
        <f t="shared" si="10"/>
        <v>52.002143356049778</v>
      </c>
    </row>
    <row r="94" spans="2:9" x14ac:dyDescent="0.3">
      <c r="B94" s="10">
        <f t="shared" si="11"/>
        <v>161</v>
      </c>
      <c r="C94" s="11">
        <f t="shared" si="12"/>
        <v>20</v>
      </c>
      <c r="D94" s="11">
        <f t="shared" si="8"/>
        <v>10.713304268307683</v>
      </c>
      <c r="E94" s="11">
        <f t="shared" si="15"/>
        <v>2478.5724980005298</v>
      </c>
      <c r="F94" s="11">
        <f t="shared" si="13"/>
        <v>15.394860236028135</v>
      </c>
      <c r="G94" s="11">
        <f t="shared" si="14"/>
        <v>12.422360248447205</v>
      </c>
      <c r="H94" s="11">
        <f t="shared" si="9"/>
        <v>8.6271329033509776</v>
      </c>
      <c r="I94" s="12">
        <f t="shared" si="10"/>
        <v>51.762797420105862</v>
      </c>
    </row>
    <row r="95" spans="2:9" x14ac:dyDescent="0.3">
      <c r="B95" s="10">
        <f t="shared" si="11"/>
        <v>163</v>
      </c>
      <c r="C95" s="11">
        <f t="shared" si="12"/>
        <v>20</v>
      </c>
      <c r="D95" s="11">
        <f t="shared" si="8"/>
        <v>10.670809050781649</v>
      </c>
      <c r="E95" s="11">
        <f t="shared" si="15"/>
        <v>2499.914116102093</v>
      </c>
      <c r="F95" s="11">
        <f t="shared" si="13"/>
        <v>15.336896417804251</v>
      </c>
      <c r="G95" s="11">
        <f t="shared" si="14"/>
        <v>12.269938650306749</v>
      </c>
      <c r="H95" s="11">
        <f t="shared" si="9"/>
        <v>8.58814954021768</v>
      </c>
      <c r="I95" s="12">
        <f t="shared" si="10"/>
        <v>51.528897241306076</v>
      </c>
    </row>
    <row r="96" spans="2:9" x14ac:dyDescent="0.3">
      <c r="B96" s="10">
        <f t="shared" si="11"/>
        <v>165</v>
      </c>
      <c r="C96" s="11">
        <f t="shared" si="12"/>
        <v>20</v>
      </c>
      <c r="D96" s="11">
        <f t="shared" si="8"/>
        <v>10.62899757307499</v>
      </c>
      <c r="E96" s="11">
        <f t="shared" si="15"/>
        <v>2521.1721112482428</v>
      </c>
      <c r="F96" s="11">
        <f t="shared" si="13"/>
        <v>15.279830977262078</v>
      </c>
      <c r="G96" s="11">
        <f t="shared" si="14"/>
        <v>12.121212121212121</v>
      </c>
      <c r="H96" s="11">
        <f t="shared" si="9"/>
        <v>8.5500419388574205</v>
      </c>
      <c r="I96" s="12">
        <f t="shared" si="10"/>
        <v>51.300251633144534</v>
      </c>
    </row>
    <row r="97" spans="2:9" x14ac:dyDescent="0.3">
      <c r="B97" s="10">
        <f t="shared" si="11"/>
        <v>167</v>
      </c>
      <c r="C97" s="11">
        <f t="shared" si="12"/>
        <v>20</v>
      </c>
      <c r="D97" s="11">
        <f t="shared" si="8"/>
        <v>10.587850744038134</v>
      </c>
      <c r="E97" s="11">
        <f t="shared" si="15"/>
        <v>2542.3478127363192</v>
      </c>
      <c r="F97" s="11">
        <f t="shared" si="13"/>
        <v>15.223639597223467</v>
      </c>
      <c r="G97" s="11">
        <f t="shared" si="14"/>
        <v>11.976047904191617</v>
      </c>
      <c r="H97" s="11">
        <f t="shared" si="9"/>
        <v>8.5127797296459509</v>
      </c>
      <c r="I97" s="12">
        <f t="shared" si="10"/>
        <v>51.076678377875702</v>
      </c>
    </row>
    <row r="98" spans="2:9" x14ac:dyDescent="0.3">
      <c r="B98" s="10">
        <f t="shared" si="11"/>
        <v>169</v>
      </c>
      <c r="C98" s="11">
        <f t="shared" si="12"/>
        <v>20</v>
      </c>
      <c r="D98" s="11">
        <f t="shared" si="8"/>
        <v>10.547350226097212</v>
      </c>
      <c r="E98" s="11">
        <f t="shared" si="15"/>
        <v>2563.4425131885137</v>
      </c>
      <c r="F98" s="11">
        <f t="shared" si="13"/>
        <v>15.16829889460659</v>
      </c>
      <c r="G98" s="11">
        <f t="shared" si="14"/>
        <v>11.834319526627219</v>
      </c>
      <c r="H98" s="11">
        <f t="shared" si="9"/>
        <v>8.4763339505448876</v>
      </c>
      <c r="I98" s="12">
        <f t="shared" si="10"/>
        <v>50.858003703269318</v>
      </c>
    </row>
    <row r="99" spans="2:9" x14ac:dyDescent="0.3">
      <c r="B99" s="10">
        <f t="shared" si="11"/>
        <v>171</v>
      </c>
      <c r="C99" s="11">
        <f t="shared" si="12"/>
        <v>20</v>
      </c>
      <c r="D99" s="11">
        <f t="shared" si="8"/>
        <v>10.507478397008377</v>
      </c>
      <c r="E99" s="11">
        <f t="shared" si="15"/>
        <v>2584.4574699825303</v>
      </c>
      <c r="F99" s="11">
        <f t="shared" si="13"/>
        <v>15.113786374166844</v>
      </c>
      <c r="G99" s="11">
        <f t="shared" si="14"/>
        <v>11.695906432748538</v>
      </c>
      <c r="H99" s="11">
        <f t="shared" si="9"/>
        <v>8.4406769659513827</v>
      </c>
      <c r="I99" s="12">
        <f t="shared" si="10"/>
        <v>50.644061795708296</v>
      </c>
    </row>
    <row r="100" spans="2:9" x14ac:dyDescent="0.3">
      <c r="B100" s="10">
        <f t="shared" si="11"/>
        <v>173</v>
      </c>
      <c r="C100" s="11">
        <f t="shared" si="12"/>
        <v>20</v>
      </c>
      <c r="D100" s="11">
        <f t="shared" si="8"/>
        <v>10.468218313974575</v>
      </c>
      <c r="E100" s="11">
        <f t="shared" si="15"/>
        <v>2605.3939066104795</v>
      </c>
      <c r="F100" s="11">
        <f t="shared" si="13"/>
        <v>15.060080385031673</v>
      </c>
      <c r="G100" s="11">
        <f t="shared" si="14"/>
        <v>11.560693641618498</v>
      </c>
      <c r="H100" s="11">
        <f t="shared" si="9"/>
        <v>8.4057823911186134</v>
      </c>
      <c r="I100" s="12">
        <f t="shared" si="10"/>
        <v>50.434694346711687</v>
      </c>
    </row>
    <row r="101" spans="2:9" x14ac:dyDescent="0.3">
      <c r="B101" s="10">
        <f t="shared" si="11"/>
        <v>175</v>
      </c>
      <c r="C101" s="11">
        <f t="shared" si="12"/>
        <v>20</v>
      </c>
      <c r="D101" s="11">
        <f t="shared" si="8"/>
        <v>10.429553679953411</v>
      </c>
      <c r="E101" s="11">
        <f t="shared" si="15"/>
        <v>2626.2530139703863</v>
      </c>
      <c r="F101" s="11">
        <f t="shared" si="13"/>
        <v>15.007160079830779</v>
      </c>
      <c r="G101" s="11">
        <f t="shared" si="14"/>
        <v>11.428571428571429</v>
      </c>
      <c r="H101" s="11">
        <f t="shared" si="9"/>
        <v>8.3716250217049666</v>
      </c>
      <c r="I101" s="12">
        <f t="shared" si="10"/>
        <v>50.229750130229803</v>
      </c>
    </row>
    <row r="102" spans="2:9" x14ac:dyDescent="0.3">
      <c r="B102" s="10">
        <f t="shared" si="11"/>
        <v>177</v>
      </c>
      <c r="C102" s="11">
        <f t="shared" si="12"/>
        <v>20</v>
      </c>
      <c r="D102" s="11">
        <f t="shared" si="8"/>
        <v>10.391468811998962</v>
      </c>
      <c r="E102" s="11">
        <f t="shared" si="15"/>
        <v>2647.0359515943842</v>
      </c>
      <c r="F102" s="11">
        <f t="shared" si="13"/>
        <v>14.955005376239459</v>
      </c>
      <c r="G102" s="11">
        <f t="shared" si="14"/>
        <v>11.299435028248588</v>
      </c>
      <c r="H102" s="11">
        <f t="shared" si="9"/>
        <v>8.3381807680495097</v>
      </c>
      <c r="I102" s="12">
        <f t="shared" si="10"/>
        <v>50.029084608297062</v>
      </c>
    </row>
    <row r="103" spans="2:9" x14ac:dyDescent="0.3">
      <c r="B103" s="10">
        <f t="shared" si="11"/>
        <v>179</v>
      </c>
      <c r="C103" s="11">
        <f t="shared" si="12"/>
        <v>20</v>
      </c>
      <c r="D103" s="11">
        <f t="shared" si="8"/>
        <v>10.353948611493326</v>
      </c>
      <c r="E103" s="11">
        <f t="shared" si="15"/>
        <v>2667.7438488173707</v>
      </c>
      <c r="F103" s="11">
        <f t="shared" si="13"/>
        <v>14.903596920767434</v>
      </c>
      <c r="G103" s="11">
        <f t="shared" si="14"/>
        <v>11.173184357541899</v>
      </c>
      <c r="H103" s="11">
        <f t="shared" si="9"/>
        <v>8.3054265938070451</v>
      </c>
      <c r="I103" s="12">
        <f t="shared" si="10"/>
        <v>49.83255956284227</v>
      </c>
    </row>
    <row r="104" spans="2:9" x14ac:dyDescent="0.3">
      <c r="B104" s="10">
        <f t="shared" si="11"/>
        <v>181</v>
      </c>
      <c r="C104" s="11">
        <f t="shared" si="12"/>
        <v>20</v>
      </c>
      <c r="D104" s="11">
        <f t="shared" si="8"/>
        <v>10.316978536135393</v>
      </c>
      <c r="E104" s="11">
        <f t="shared" si="15"/>
        <v>2688.3778058896414</v>
      </c>
      <c r="F104" s="11">
        <f t="shared" si="13"/>
        <v>14.852916054638904</v>
      </c>
      <c r="G104" s="11">
        <f t="shared" si="14"/>
        <v>11.049723756906078</v>
      </c>
      <c r="H104" s="11">
        <f t="shared" si="9"/>
        <v>8.2733404586082937</v>
      </c>
      <c r="I104" s="12">
        <f t="shared" si="10"/>
        <v>49.640042751649766</v>
      </c>
    </row>
    <row r="105" spans="2:9" x14ac:dyDescent="0.3">
      <c r="B105" s="10">
        <f t="shared" si="11"/>
        <v>183</v>
      </c>
      <c r="C105" s="11">
        <f t="shared" si="12"/>
        <v>20</v>
      </c>
      <c r="D105" s="11">
        <f t="shared" si="8"/>
        <v>10.280544573564974</v>
      </c>
      <c r="E105" s="11">
        <f t="shared" si="15"/>
        <v>2708.9388950367716</v>
      </c>
      <c r="F105" s="11">
        <f t="shared" si="13"/>
        <v>14.802944781621703</v>
      </c>
      <c r="G105" s="11">
        <f t="shared" si="14"/>
        <v>10.928961748633879</v>
      </c>
      <c r="H105" s="11">
        <f t="shared" si="9"/>
        <v>8.24190126443977</v>
      </c>
      <c r="I105" s="12">
        <f t="shared" si="10"/>
        <v>49.451407586638624</v>
      </c>
    </row>
    <row r="106" spans="2:9" x14ac:dyDescent="0.3">
      <c r="B106" s="10">
        <f t="shared" si="11"/>
        <v>185</v>
      </c>
      <c r="C106" s="11">
        <f t="shared" si="12"/>
        <v>20</v>
      </c>
      <c r="D106" s="11">
        <f t="shared" si="8"/>
        <v>10.244633216510088</v>
      </c>
      <c r="E106" s="11">
        <f t="shared" si="15"/>
        <v>2729.4281614697916</v>
      </c>
      <c r="F106" s="11">
        <f t="shared" si="13"/>
        <v>14.753665737674549</v>
      </c>
      <c r="G106" s="11">
        <f t="shared" si="14"/>
        <v>10.810810810810811</v>
      </c>
      <c r="H106" s="11">
        <f t="shared" si="9"/>
        <v>8.2110888054641809</v>
      </c>
      <c r="I106" s="12">
        <f t="shared" si="10"/>
        <v>49.266532832785082</v>
      </c>
    </row>
    <row r="107" spans="2:9" x14ac:dyDescent="0.3">
      <c r="B107" s="10">
        <f t="shared" si="11"/>
        <v>187</v>
      </c>
      <c r="C107" s="11">
        <f t="shared" si="12"/>
        <v>20</v>
      </c>
      <c r="D107" s="11">
        <f t="shared" si="8"/>
        <v>10.209231439354049</v>
      </c>
      <c r="E107" s="11">
        <f t="shared" si="15"/>
        <v>2749.8466243484995</v>
      </c>
      <c r="F107" s="11">
        <f t="shared" si="13"/>
        <v>14.705062162291441</v>
      </c>
      <c r="G107" s="11">
        <f t="shared" si="14"/>
        <v>10.695187165775401</v>
      </c>
      <c r="H107" s="11">
        <f t="shared" si="9"/>
        <v>8.1808837210258893</v>
      </c>
      <c r="I107" s="12">
        <f t="shared" si="10"/>
        <v>49.085302326155343</v>
      </c>
    </row>
    <row r="108" spans="2:9" x14ac:dyDescent="0.3">
      <c r="B108" s="10">
        <f t="shared" si="11"/>
        <v>189</v>
      </c>
      <c r="C108" s="11">
        <f t="shared" si="12"/>
        <v>20</v>
      </c>
      <c r="D108" s="11">
        <f t="shared" si="8"/>
        <v>10.174326676027031</v>
      </c>
      <c r="E108" s="11">
        <f t="shared" si="15"/>
        <v>2770.1952777005536</v>
      </c>
      <c r="F108" s="11">
        <f t="shared" si="13"/>
        <v>14.657117871431501</v>
      </c>
      <c r="G108" s="11">
        <f t="shared" si="14"/>
        <v>10.582010582010582</v>
      </c>
      <c r="H108" s="11">
        <f t="shared" si="9"/>
        <v>8.1512674516075219</v>
      </c>
      <c r="I108" s="12">
        <f t="shared" si="10"/>
        <v>48.907604709645135</v>
      </c>
    </row>
    <row r="109" spans="2:9" x14ac:dyDescent="0.3">
      <c r="B109" s="10">
        <f t="shared" si="11"/>
        <v>191</v>
      </c>
      <c r="C109" s="11">
        <f t="shared" si="12"/>
        <v>20</v>
      </c>
      <c r="D109" s="11">
        <f t="shared" si="8"/>
        <v>10.139906799134117</v>
      </c>
      <c r="E109" s="11">
        <f t="shared" si="15"/>
        <v>2790.475091298822</v>
      </c>
      <c r="F109" s="11">
        <f t="shared" si="13"/>
        <v>14.609817231931006</v>
      </c>
      <c r="G109" s="11">
        <f t="shared" si="14"/>
        <v>10.471204188481675</v>
      </c>
      <c r="H109" s="11">
        <f t="shared" si="9"/>
        <v>8.1222221975231577</v>
      </c>
      <c r="I109" s="12">
        <f t="shared" si="10"/>
        <v>48.733333185138946</v>
      </c>
    </row>
    <row r="110" spans="2:9" x14ac:dyDescent="0.3">
      <c r="B110" s="10">
        <f t="shared" si="11"/>
        <v>193</v>
      </c>
      <c r="C110" s="11">
        <f t="shared" si="12"/>
        <v>20</v>
      </c>
      <c r="D110" s="11">
        <f>+$D$6*(B110)^((LOG10(1-(D$4/100)))/(LOG10(2)))</f>
        <v>10.105960100238496</v>
      </c>
      <c r="E110" s="11">
        <f t="shared" si="15"/>
        <v>2810.6870114992989</v>
      </c>
      <c r="F110" s="11">
        <f t="shared" si="13"/>
        <v>14.563145137302067</v>
      </c>
      <c r="G110" s="11">
        <f t="shared" si="14"/>
        <v>10.362694300518134</v>
      </c>
      <c r="H110" s="11">
        <f t="shared" si="9"/>
        <v>8.0937308801513268</v>
      </c>
      <c r="I110" s="12">
        <f t="shared" si="10"/>
        <v>48.562385280907961</v>
      </c>
    </row>
    <row r="111" spans="2:9" x14ac:dyDescent="0.3">
      <c r="B111" s="10">
        <f t="shared" si="11"/>
        <v>195</v>
      </c>
      <c r="C111" s="11">
        <f t="shared" si="12"/>
        <v>20</v>
      </c>
      <c r="D111" s="11">
        <f>+$D$6*(B111)^((LOG10(1-(D$4/100)))/(LOG10(2)))</f>
        <v>10.072475271224729</v>
      </c>
      <c r="E111" s="11">
        <f t="shared" si="15"/>
        <v>2830.8319620417483</v>
      </c>
      <c r="F111" s="11">
        <f t="shared" si="13"/>
        <v>14.517086984829479</v>
      </c>
      <c r="G111" s="11">
        <f t="shared" si="14"/>
        <v>10.256410256410257</v>
      </c>
      <c r="H111" s="11">
        <f t="shared" si="9"/>
        <v>8.0657771055269976</v>
      </c>
      <c r="I111" s="12">
        <f t="shared" si="10"/>
        <v>48.394662633161985</v>
      </c>
    </row>
    <row r="112" spans="2:9" x14ac:dyDescent="0.3">
      <c r="B112" s="10">
        <f t="shared" si="11"/>
        <v>197</v>
      </c>
      <c r="C112" s="11">
        <f t="shared" si="12"/>
        <v>20</v>
      </c>
      <c r="D112" s="11">
        <f>+$D$6*(B112)^((LOG10(1-(D$4/100)))/(LOG10(2)))</f>
        <v>10.039441386672419</v>
      </c>
      <c r="E112" s="11">
        <f t="shared" si="15"/>
        <v>2850.9108448150932</v>
      </c>
      <c r="F112" s="11">
        <f t="shared" si="13"/>
        <v>14.471628653883721</v>
      </c>
      <c r="G112" s="11">
        <f t="shared" si="14"/>
        <v>10.152284263959391</v>
      </c>
      <c r="H112" s="11">
        <f t="shared" si="9"/>
        <v>8.0383451301263626</v>
      </c>
      <c r="I112" s="12">
        <f t="shared" si="10"/>
        <v>48.230070780758169</v>
      </c>
    </row>
    <row r="113" spans="2:9" x14ac:dyDescent="0.3">
      <c r="B113" s="13">
        <f t="shared" si="11"/>
        <v>199</v>
      </c>
      <c r="C113" s="14">
        <f t="shared" si="12"/>
        <v>20</v>
      </c>
      <c r="D113" s="14">
        <f>+$D$6*(B113)^((LOG10(1-(D$4/100)))/(LOG10(2)))</f>
        <v>10.006847887175946</v>
      </c>
      <c r="E113" s="11">
        <f t="shared" si="15"/>
        <v>2870.9245405894453</v>
      </c>
      <c r="F113" s="14">
        <f t="shared" si="13"/>
        <v>14.426756485374097</v>
      </c>
      <c r="G113" s="14">
        <f t="shared" si="14"/>
        <v>10.050251256281408</v>
      </c>
      <c r="H113" s="14">
        <f t="shared" si="9"/>
        <v>8.0114198286914693</v>
      </c>
      <c r="I113" s="15">
        <f t="shared" si="10"/>
        <v>48.068518972148823</v>
      </c>
    </row>
    <row r="115" spans="2:9" x14ac:dyDescent="0.3">
      <c r="F115" s="9" t="s">
        <v>24</v>
      </c>
    </row>
  </sheetData>
  <mergeCells count="2">
    <mergeCell ref="B2:F2"/>
    <mergeCell ref="E4:G4"/>
  </mergeCells>
  <phoneticPr fontId="1" type="noConversion"/>
  <conditionalFormatting sqref="D6:L16">
    <cfRule type="cellIs" dxfId="2" priority="1" stopIfTrue="1" operator="equal">
      <formula>"L"</formula>
    </cfRule>
    <cfRule type="cellIs" dxfId="1" priority="2" stopIfTrue="1" operator="equal">
      <formula>"M"</formula>
    </cfRule>
    <cfRule type="cellIs" dxfId="0" priority="3" stopIfTrue="1" operator="equal">
      <formula>"H"</formula>
    </cfRule>
  </conditionalFormatting>
  <pageMargins left="0.35" right="0.55000000000000004" top="0.82677165354330717" bottom="0.55000000000000004" header="0.31496062992125984" footer="0.31496062992125984"/>
  <pageSetup paperSize="9" scale="80" orientation="landscape" r:id="rId1"/>
  <headerFooter>
    <oddHeader>&amp;L&amp;G&amp;C&amp;G</oddHeader>
    <oddFooter>&amp;L&amp;8Utskriven &amp;D &amp;T&amp;C&amp;8&amp;F&amp;R&amp;8&amp;P (&amp;N)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Volymrabatter</vt:lpstr>
      <vt:lpstr>Volymrabatter!Utskriftsområde</vt:lpstr>
    </vt:vector>
  </TitlesOfParts>
  <Manager/>
  <Company/>
  <LinksUpToDate>false</LinksUpToDate>
  <SharedDoc>false</SharedDoc>
  <HyperlinkBase>http://effso.tools.se</HyperlinkBase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Prisets volymberoende för leveransavtal (simulering)</dc:title>
  <dc:creator/>
  <cp:lastModifiedBy/>
  <cp:lastPrinted>2012-08-19T08:49:19Z</cp:lastPrinted>
  <dcterms:created xsi:type="dcterms:W3CDTF">2010-08-11T11:10:11Z</dcterms:created>
  <dcterms:modified xsi:type="dcterms:W3CDTF">2021-05-24T19:28:22Z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Ägare">
    <vt:lpwstr>EFFSO</vt:lpwstr>
  </property>
</Properties>
</file>