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tabRatio="445" activeTab="0"/>
  </bookViews>
  <sheets>
    <sheet name="Lagerberäkning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<sst xmlns="http://schemas.openxmlformats.org/spreadsheetml/2006/main" count="113" uniqueCount="40">
  <si>
    <t>LAGERBERÄKNINGAR</t>
  </si>
  <si>
    <t>INDATA</t>
  </si>
  <si>
    <t>Värde</t>
  </si>
  <si>
    <t>Enhet</t>
  </si>
  <si>
    <t>Servicenivå</t>
  </si>
  <si>
    <t>Sannolikhet att lagret ska räcka</t>
  </si>
  <si>
    <t>Anskaffninskostnad per order (ordersärkostnad)</t>
  </si>
  <si>
    <t>SEK/order</t>
  </si>
  <si>
    <t>Inköpspris</t>
  </si>
  <si>
    <t>SEK/enhet</t>
  </si>
  <si>
    <t>Lager och hanteringskostnad i procent av inköpspriset</t>
  </si>
  <si>
    <t>Ledtider för inleverans</t>
  </si>
  <si>
    <t xml:space="preserve">Ledtid </t>
  </si>
  <si>
    <t>Förbrukningstakt</t>
  </si>
  <si>
    <t>Mängd</t>
  </si>
  <si>
    <t>Enheter</t>
  </si>
  <si>
    <t>UTDATA</t>
  </si>
  <si>
    <t xml:space="preserve">Inleverans nr </t>
  </si>
  <si>
    <t>Vecka</t>
  </si>
  <si>
    <t>Sannolikhet för brist</t>
  </si>
  <si>
    <t>Veckor</t>
  </si>
  <si>
    <t>Genomsnittlig ledtid</t>
  </si>
  <si>
    <t>Genomsnittlig förbrukning</t>
  </si>
  <si>
    <t>Enheter/vecka</t>
  </si>
  <si>
    <t>Standardavvikelse ledtid</t>
  </si>
  <si>
    <t>Standardavvikelse förbrukning</t>
  </si>
  <si>
    <t>Årsförbrukning</t>
  </si>
  <si>
    <t>Ekonomisk orderkvantitet</t>
  </si>
  <si>
    <t>Täcktid (orderkvantitet)</t>
  </si>
  <si>
    <t>Säkerhetslager</t>
  </si>
  <si>
    <t>Lagernivå vid orderpunkten</t>
  </si>
  <si>
    <t>Maxlager (efter påfyllnad)</t>
  </si>
  <si>
    <t>Enheter/order</t>
  </si>
  <si>
    <t>Lagerbehov för att klara ledtiden</t>
  </si>
  <si>
    <t>Lagerkostnad</t>
  </si>
  <si>
    <t>Totalkostnad</t>
  </si>
  <si>
    <t>Kostnader</t>
  </si>
  <si>
    <t>SEK/år</t>
  </si>
  <si>
    <t>Inköp- och anskaffningskostnad</t>
  </si>
  <si>
    <t>Beräkningarna bygger på Wilsonformeln för ekonomisk orderkvantitet, statistisk analys av variationen i inleverans samt förbrukningstakt. Beräkningarna tar inte hänsyn till inkurans, obsolesens, volymrabatter eller säsongsvariationer, dessa får hanteras genom handpåläggning.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</si>
</sst>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right" wrapText="1"/>
    </xf>
    <xf numFmtId="3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right"/>
    </xf>
    <xf numFmtId="10" fontId="0" fillId="0" borderId="0" xfId="0" applyNumberFormat="1" applyAlignment="1">
      <alignment/>
    </xf>
    <xf numFmtId="0" fontId="1" fillId="33" borderId="15" xfId="0" applyFont="1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Font="1" applyBorder="1" applyAlignment="1">
      <alignment horizontal="right" wrapText="1"/>
    </xf>
    <xf numFmtId="9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1" fillId="33" borderId="19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0" fillId="0" borderId="22" xfId="0" applyFont="1" applyBorder="1" applyAlignment="1">
      <alignment horizontal="right"/>
    </xf>
    <xf numFmtId="3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right" wrapText="1"/>
    </xf>
    <xf numFmtId="0" fontId="0" fillId="0" borderId="23" xfId="0" applyNumberFormat="1" applyBorder="1" applyAlignment="1">
      <alignment/>
    </xf>
    <xf numFmtId="9" fontId="0" fillId="0" borderId="23" xfId="0" applyNumberForma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1" fillId="33" borderId="25" xfId="0" applyFont="1" applyFill="1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1" fillId="33" borderId="19" xfId="0" applyFont="1" applyFill="1" applyBorder="1" applyAlignment="1">
      <alignment horizontal="left"/>
    </xf>
    <xf numFmtId="3" fontId="0" fillId="0" borderId="18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33" borderId="21" xfId="0" applyFont="1" applyFill="1" applyBorder="1" applyAlignment="1">
      <alignment horizontal="right"/>
    </xf>
    <xf numFmtId="0" fontId="0" fillId="0" borderId="16" xfId="0" applyBorder="1" applyAlignment="1">
      <alignment horizontal="right" wrapText="1"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1" fillId="33" borderId="34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1" fillId="33" borderId="35" xfId="0" applyFont="1" applyFill="1" applyBorder="1" applyAlignment="1">
      <alignment/>
    </xf>
    <xf numFmtId="0" fontId="1" fillId="33" borderId="21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19</xdr:row>
      <xdr:rowOff>180975</xdr:rowOff>
    </xdr:from>
    <xdr:to>
      <xdr:col>10</xdr:col>
      <xdr:colOff>1343025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8229600" y="4619625"/>
          <a:ext cx="257175" cy="1504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161925</xdr:rowOff>
    </xdr:from>
    <xdr:to>
      <xdr:col>10</xdr:col>
      <xdr:colOff>809625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7648575" y="4810125"/>
          <a:ext cx="30480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1752600</xdr:colOff>
      <xdr:row>18</xdr:row>
      <xdr:rowOff>123825</xdr:rowOff>
    </xdr:from>
    <xdr:to>
      <xdr:col>11</xdr:col>
      <xdr:colOff>685800</xdr:colOff>
      <xdr:row>28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8896350" y="4352925"/>
          <a:ext cx="752475" cy="2133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866775</xdr:colOff>
      <xdr:row>28</xdr:row>
      <xdr:rowOff>38100</xdr:rowOff>
    </xdr:from>
    <xdr:to>
      <xdr:col>10</xdr:col>
      <xdr:colOff>904875</xdr:colOff>
      <xdr:row>28</xdr:row>
      <xdr:rowOff>38100</xdr:rowOff>
    </xdr:to>
    <xdr:sp>
      <xdr:nvSpPr>
        <xdr:cNvPr id="4" name="Line 4"/>
        <xdr:cNvSpPr>
          <a:spLocks/>
        </xdr:cNvSpPr>
      </xdr:nvSpPr>
      <xdr:spPr>
        <a:xfrm>
          <a:off x="8010525" y="6362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24</xdr:row>
      <xdr:rowOff>9525</xdr:rowOff>
    </xdr:from>
    <xdr:to>
      <xdr:col>4</xdr:col>
      <xdr:colOff>361950</xdr:colOff>
      <xdr:row>24</xdr:row>
      <xdr:rowOff>9525</xdr:rowOff>
    </xdr:to>
    <xdr:sp>
      <xdr:nvSpPr>
        <xdr:cNvPr id="5" name="Line 5"/>
        <xdr:cNvSpPr>
          <a:spLocks/>
        </xdr:cNvSpPr>
      </xdr:nvSpPr>
      <xdr:spPr>
        <a:xfrm>
          <a:off x="2857500" y="5495925"/>
          <a:ext cx="1104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20</xdr:row>
      <xdr:rowOff>9525</xdr:rowOff>
    </xdr:from>
    <xdr:to>
      <xdr:col>2</xdr:col>
      <xdr:colOff>771525</xdr:colOff>
      <xdr:row>21</xdr:row>
      <xdr:rowOff>180975</xdr:rowOff>
    </xdr:to>
    <xdr:sp>
      <xdr:nvSpPr>
        <xdr:cNvPr id="6" name="Line 9"/>
        <xdr:cNvSpPr>
          <a:spLocks/>
        </xdr:cNvSpPr>
      </xdr:nvSpPr>
      <xdr:spPr>
        <a:xfrm>
          <a:off x="2552700" y="4657725"/>
          <a:ext cx="0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22</xdr:row>
      <xdr:rowOff>200025</xdr:rowOff>
    </xdr:from>
    <xdr:to>
      <xdr:col>14</xdr:col>
      <xdr:colOff>638175</xdr:colOff>
      <xdr:row>30</xdr:row>
      <xdr:rowOff>57150</xdr:rowOff>
    </xdr:to>
    <xdr:grpSp>
      <xdr:nvGrpSpPr>
        <xdr:cNvPr id="7" name="Group 10"/>
        <xdr:cNvGrpSpPr>
          <a:grpSpLocks/>
        </xdr:cNvGrpSpPr>
      </xdr:nvGrpSpPr>
      <xdr:grpSpPr>
        <a:xfrm>
          <a:off x="7115175" y="5267325"/>
          <a:ext cx="4924425" cy="1533525"/>
          <a:chOff x="11785" y="8692"/>
          <a:chExt cx="8084" cy="2497"/>
        </a:xfrm>
        <a:solidFill>
          <a:srgbClr val="FFFFFF"/>
        </a:solidFill>
      </xdr:grpSpPr>
      <xdr:grpSp>
        <xdr:nvGrpSpPr>
          <xdr:cNvPr id="8" name="Group 11"/>
          <xdr:cNvGrpSpPr>
            <a:grpSpLocks/>
          </xdr:cNvGrpSpPr>
        </xdr:nvGrpSpPr>
        <xdr:grpSpPr>
          <a:xfrm>
            <a:off x="11825" y="8692"/>
            <a:ext cx="8044" cy="2497"/>
            <a:chOff x="11826" y="8692"/>
            <a:chExt cx="8043" cy="2497"/>
          </a:xfrm>
          <a:solidFill>
            <a:srgbClr val="FFFFFF"/>
          </a:solidFill>
        </xdr:grpSpPr>
        <xdr:sp>
          <xdr:nvSpPr>
            <xdr:cNvPr id="9" name="Line 12"/>
            <xdr:cNvSpPr>
              <a:spLocks/>
            </xdr:cNvSpPr>
          </xdr:nvSpPr>
          <xdr:spPr>
            <a:xfrm>
              <a:off x="11828" y="8692"/>
              <a:ext cx="0" cy="2495"/>
            </a:xfrm>
            <a:prstGeom prst="line">
              <a:avLst/>
            </a:prstGeom>
            <a:noFill/>
            <a:ln w="38160" cmpd="sng">
              <a:solidFill>
                <a:srgbClr val="006F3A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3"/>
            <xdr:cNvSpPr>
              <a:spLocks/>
            </xdr:cNvSpPr>
          </xdr:nvSpPr>
          <xdr:spPr>
            <a:xfrm flipH="1">
              <a:off x="11826" y="11188"/>
              <a:ext cx="8043" cy="1"/>
            </a:xfrm>
            <a:prstGeom prst="line">
              <a:avLst/>
            </a:prstGeom>
            <a:noFill/>
            <a:ln w="38160" cmpd="sng">
              <a:solidFill>
                <a:srgbClr val="006F3A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Freeform 14"/>
          <xdr:cNvSpPr>
            <a:spLocks/>
          </xdr:cNvSpPr>
        </xdr:nvSpPr>
        <xdr:spPr>
          <a:xfrm>
            <a:off x="11846" y="8918"/>
            <a:ext cx="1362" cy="1821"/>
          </a:xfrm>
          <a:custGeom>
            <a:pathLst>
              <a:path h="729" w="546">
                <a:moveTo>
                  <a:pt x="0" y="6"/>
                </a:moveTo>
                <a:cubicBezTo>
                  <a:pt x="3" y="15"/>
                  <a:pt x="1" y="28"/>
                  <a:pt x="9" y="33"/>
                </a:cubicBezTo>
                <a:cubicBezTo>
                  <a:pt x="15" y="37"/>
                  <a:pt x="27" y="45"/>
                  <a:pt x="27" y="45"/>
                </a:cubicBezTo>
                <a:cubicBezTo>
                  <a:pt x="31" y="65"/>
                  <a:pt x="39" y="84"/>
                  <a:pt x="54" y="99"/>
                </a:cubicBezTo>
                <a:cubicBezTo>
                  <a:pt x="58" y="112"/>
                  <a:pt x="75" y="130"/>
                  <a:pt x="87" y="138"/>
                </a:cubicBezTo>
                <a:cubicBezTo>
                  <a:pt x="95" y="151"/>
                  <a:pt x="105" y="161"/>
                  <a:pt x="114" y="174"/>
                </a:cubicBezTo>
                <a:cubicBezTo>
                  <a:pt x="119" y="181"/>
                  <a:pt x="132" y="192"/>
                  <a:pt x="132" y="192"/>
                </a:cubicBezTo>
                <a:cubicBezTo>
                  <a:pt x="139" y="213"/>
                  <a:pt x="143" y="227"/>
                  <a:pt x="162" y="240"/>
                </a:cubicBezTo>
                <a:cubicBezTo>
                  <a:pt x="173" y="256"/>
                  <a:pt x="180" y="275"/>
                  <a:pt x="192" y="291"/>
                </a:cubicBezTo>
                <a:cubicBezTo>
                  <a:pt x="197" y="305"/>
                  <a:pt x="214" y="315"/>
                  <a:pt x="225" y="324"/>
                </a:cubicBezTo>
                <a:cubicBezTo>
                  <a:pt x="231" y="328"/>
                  <a:pt x="243" y="336"/>
                  <a:pt x="243" y="336"/>
                </a:cubicBezTo>
                <a:cubicBezTo>
                  <a:pt x="253" y="367"/>
                  <a:pt x="262" y="401"/>
                  <a:pt x="282" y="426"/>
                </a:cubicBezTo>
                <a:cubicBezTo>
                  <a:pt x="286" y="432"/>
                  <a:pt x="287" y="442"/>
                  <a:pt x="294" y="444"/>
                </a:cubicBezTo>
                <a:cubicBezTo>
                  <a:pt x="307" y="448"/>
                  <a:pt x="300" y="446"/>
                  <a:pt x="315" y="450"/>
                </a:cubicBezTo>
                <a:cubicBezTo>
                  <a:pt x="321" y="454"/>
                  <a:pt x="327" y="458"/>
                  <a:pt x="333" y="462"/>
                </a:cubicBezTo>
                <a:cubicBezTo>
                  <a:pt x="336" y="464"/>
                  <a:pt x="342" y="468"/>
                  <a:pt x="342" y="468"/>
                </a:cubicBezTo>
                <a:cubicBezTo>
                  <a:pt x="350" y="480"/>
                  <a:pt x="363" y="484"/>
                  <a:pt x="372" y="498"/>
                </a:cubicBezTo>
                <a:cubicBezTo>
                  <a:pt x="375" y="513"/>
                  <a:pt x="377" y="532"/>
                  <a:pt x="393" y="537"/>
                </a:cubicBezTo>
                <a:cubicBezTo>
                  <a:pt x="398" y="555"/>
                  <a:pt x="395" y="545"/>
                  <a:pt x="402" y="567"/>
                </a:cubicBezTo>
                <a:cubicBezTo>
                  <a:pt x="406" y="578"/>
                  <a:pt x="413" y="575"/>
                  <a:pt x="420" y="579"/>
                </a:cubicBezTo>
                <a:cubicBezTo>
                  <a:pt x="431" y="585"/>
                  <a:pt x="445" y="593"/>
                  <a:pt x="456" y="600"/>
                </a:cubicBezTo>
                <a:cubicBezTo>
                  <a:pt x="461" y="616"/>
                  <a:pt x="469" y="633"/>
                  <a:pt x="483" y="642"/>
                </a:cubicBezTo>
                <a:cubicBezTo>
                  <a:pt x="489" y="651"/>
                  <a:pt x="492" y="660"/>
                  <a:pt x="498" y="669"/>
                </a:cubicBezTo>
                <a:cubicBezTo>
                  <a:pt x="502" y="684"/>
                  <a:pt x="513" y="707"/>
                  <a:pt x="525" y="717"/>
                </a:cubicBezTo>
                <a:cubicBezTo>
                  <a:pt x="531" y="722"/>
                  <a:pt x="546" y="729"/>
                  <a:pt x="546" y="729"/>
                </a:cubicBezTo>
                <a:lnTo>
                  <a:pt x="546" y="0"/>
                </a:lnTo>
              </a:path>
            </a:pathLst>
          </a:custGeom>
          <a:noFill/>
          <a:ln w="19080" cmpd="sng">
            <a:solidFill>
              <a:srgbClr val="006F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5"/>
          <xdr:cNvSpPr>
            <a:spLocks/>
          </xdr:cNvSpPr>
        </xdr:nvSpPr>
        <xdr:spPr>
          <a:xfrm>
            <a:off x="13214" y="8906"/>
            <a:ext cx="1362" cy="1821"/>
          </a:xfrm>
          <a:custGeom>
            <a:pathLst>
              <a:path h="729" w="546">
                <a:moveTo>
                  <a:pt x="0" y="6"/>
                </a:moveTo>
                <a:cubicBezTo>
                  <a:pt x="3" y="15"/>
                  <a:pt x="1" y="28"/>
                  <a:pt x="9" y="33"/>
                </a:cubicBezTo>
                <a:cubicBezTo>
                  <a:pt x="15" y="37"/>
                  <a:pt x="27" y="45"/>
                  <a:pt x="27" y="45"/>
                </a:cubicBezTo>
                <a:cubicBezTo>
                  <a:pt x="31" y="65"/>
                  <a:pt x="39" y="84"/>
                  <a:pt x="54" y="99"/>
                </a:cubicBezTo>
                <a:cubicBezTo>
                  <a:pt x="58" y="112"/>
                  <a:pt x="75" y="130"/>
                  <a:pt x="87" y="138"/>
                </a:cubicBezTo>
                <a:cubicBezTo>
                  <a:pt x="95" y="151"/>
                  <a:pt x="105" y="161"/>
                  <a:pt x="114" y="174"/>
                </a:cubicBezTo>
                <a:cubicBezTo>
                  <a:pt x="119" y="181"/>
                  <a:pt x="132" y="192"/>
                  <a:pt x="132" y="192"/>
                </a:cubicBezTo>
                <a:cubicBezTo>
                  <a:pt x="139" y="213"/>
                  <a:pt x="143" y="227"/>
                  <a:pt x="162" y="240"/>
                </a:cubicBezTo>
                <a:cubicBezTo>
                  <a:pt x="173" y="256"/>
                  <a:pt x="180" y="275"/>
                  <a:pt x="192" y="291"/>
                </a:cubicBezTo>
                <a:cubicBezTo>
                  <a:pt x="197" y="305"/>
                  <a:pt x="214" y="315"/>
                  <a:pt x="225" y="324"/>
                </a:cubicBezTo>
                <a:cubicBezTo>
                  <a:pt x="231" y="328"/>
                  <a:pt x="243" y="336"/>
                  <a:pt x="243" y="336"/>
                </a:cubicBezTo>
                <a:cubicBezTo>
                  <a:pt x="253" y="367"/>
                  <a:pt x="262" y="401"/>
                  <a:pt x="282" y="426"/>
                </a:cubicBezTo>
                <a:cubicBezTo>
                  <a:pt x="286" y="432"/>
                  <a:pt x="287" y="442"/>
                  <a:pt x="294" y="444"/>
                </a:cubicBezTo>
                <a:cubicBezTo>
                  <a:pt x="307" y="448"/>
                  <a:pt x="300" y="446"/>
                  <a:pt x="315" y="450"/>
                </a:cubicBezTo>
                <a:cubicBezTo>
                  <a:pt x="321" y="454"/>
                  <a:pt x="327" y="458"/>
                  <a:pt x="333" y="462"/>
                </a:cubicBezTo>
                <a:cubicBezTo>
                  <a:pt x="336" y="464"/>
                  <a:pt x="342" y="468"/>
                  <a:pt x="342" y="468"/>
                </a:cubicBezTo>
                <a:cubicBezTo>
                  <a:pt x="350" y="480"/>
                  <a:pt x="363" y="484"/>
                  <a:pt x="372" y="498"/>
                </a:cubicBezTo>
                <a:cubicBezTo>
                  <a:pt x="375" y="513"/>
                  <a:pt x="377" y="532"/>
                  <a:pt x="393" y="537"/>
                </a:cubicBezTo>
                <a:cubicBezTo>
                  <a:pt x="398" y="555"/>
                  <a:pt x="395" y="545"/>
                  <a:pt x="402" y="567"/>
                </a:cubicBezTo>
                <a:cubicBezTo>
                  <a:pt x="406" y="578"/>
                  <a:pt x="413" y="575"/>
                  <a:pt x="420" y="579"/>
                </a:cubicBezTo>
                <a:cubicBezTo>
                  <a:pt x="431" y="585"/>
                  <a:pt x="445" y="593"/>
                  <a:pt x="456" y="600"/>
                </a:cubicBezTo>
                <a:cubicBezTo>
                  <a:pt x="461" y="616"/>
                  <a:pt x="469" y="633"/>
                  <a:pt x="483" y="642"/>
                </a:cubicBezTo>
                <a:cubicBezTo>
                  <a:pt x="489" y="651"/>
                  <a:pt x="492" y="660"/>
                  <a:pt x="498" y="669"/>
                </a:cubicBezTo>
                <a:cubicBezTo>
                  <a:pt x="502" y="684"/>
                  <a:pt x="513" y="707"/>
                  <a:pt x="525" y="717"/>
                </a:cubicBezTo>
                <a:cubicBezTo>
                  <a:pt x="531" y="722"/>
                  <a:pt x="546" y="729"/>
                  <a:pt x="546" y="729"/>
                </a:cubicBezTo>
                <a:lnTo>
                  <a:pt x="546" y="0"/>
                </a:lnTo>
              </a:path>
            </a:pathLst>
          </a:custGeom>
          <a:noFill/>
          <a:ln w="19080" cmpd="sng">
            <a:solidFill>
              <a:srgbClr val="006F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6"/>
          <xdr:cNvSpPr>
            <a:spLocks/>
          </xdr:cNvSpPr>
        </xdr:nvSpPr>
        <xdr:spPr>
          <a:xfrm>
            <a:off x="14580" y="8893"/>
            <a:ext cx="1362" cy="1821"/>
          </a:xfrm>
          <a:custGeom>
            <a:pathLst>
              <a:path h="729" w="546">
                <a:moveTo>
                  <a:pt x="0" y="6"/>
                </a:moveTo>
                <a:cubicBezTo>
                  <a:pt x="3" y="15"/>
                  <a:pt x="1" y="28"/>
                  <a:pt x="9" y="33"/>
                </a:cubicBezTo>
                <a:cubicBezTo>
                  <a:pt x="15" y="37"/>
                  <a:pt x="27" y="45"/>
                  <a:pt x="27" y="45"/>
                </a:cubicBezTo>
                <a:cubicBezTo>
                  <a:pt x="31" y="65"/>
                  <a:pt x="39" y="84"/>
                  <a:pt x="54" y="99"/>
                </a:cubicBezTo>
                <a:cubicBezTo>
                  <a:pt x="58" y="112"/>
                  <a:pt x="75" y="130"/>
                  <a:pt x="87" y="138"/>
                </a:cubicBezTo>
                <a:cubicBezTo>
                  <a:pt x="95" y="151"/>
                  <a:pt x="105" y="161"/>
                  <a:pt x="114" y="174"/>
                </a:cubicBezTo>
                <a:cubicBezTo>
                  <a:pt x="119" y="181"/>
                  <a:pt x="132" y="192"/>
                  <a:pt x="132" y="192"/>
                </a:cubicBezTo>
                <a:cubicBezTo>
                  <a:pt x="139" y="213"/>
                  <a:pt x="143" y="227"/>
                  <a:pt x="162" y="240"/>
                </a:cubicBezTo>
                <a:cubicBezTo>
                  <a:pt x="173" y="256"/>
                  <a:pt x="180" y="275"/>
                  <a:pt x="192" y="291"/>
                </a:cubicBezTo>
                <a:cubicBezTo>
                  <a:pt x="197" y="305"/>
                  <a:pt x="214" y="315"/>
                  <a:pt x="225" y="324"/>
                </a:cubicBezTo>
                <a:cubicBezTo>
                  <a:pt x="231" y="328"/>
                  <a:pt x="243" y="336"/>
                  <a:pt x="243" y="336"/>
                </a:cubicBezTo>
                <a:cubicBezTo>
                  <a:pt x="253" y="367"/>
                  <a:pt x="262" y="401"/>
                  <a:pt x="282" y="426"/>
                </a:cubicBezTo>
                <a:cubicBezTo>
                  <a:pt x="286" y="432"/>
                  <a:pt x="287" y="442"/>
                  <a:pt x="294" y="444"/>
                </a:cubicBezTo>
                <a:cubicBezTo>
                  <a:pt x="307" y="448"/>
                  <a:pt x="300" y="446"/>
                  <a:pt x="315" y="450"/>
                </a:cubicBezTo>
                <a:cubicBezTo>
                  <a:pt x="321" y="454"/>
                  <a:pt x="327" y="458"/>
                  <a:pt x="333" y="462"/>
                </a:cubicBezTo>
                <a:cubicBezTo>
                  <a:pt x="336" y="464"/>
                  <a:pt x="342" y="468"/>
                  <a:pt x="342" y="468"/>
                </a:cubicBezTo>
                <a:cubicBezTo>
                  <a:pt x="350" y="480"/>
                  <a:pt x="363" y="484"/>
                  <a:pt x="372" y="498"/>
                </a:cubicBezTo>
                <a:cubicBezTo>
                  <a:pt x="375" y="513"/>
                  <a:pt x="377" y="532"/>
                  <a:pt x="393" y="537"/>
                </a:cubicBezTo>
                <a:cubicBezTo>
                  <a:pt x="398" y="555"/>
                  <a:pt x="395" y="545"/>
                  <a:pt x="402" y="567"/>
                </a:cubicBezTo>
                <a:cubicBezTo>
                  <a:pt x="406" y="578"/>
                  <a:pt x="413" y="575"/>
                  <a:pt x="420" y="579"/>
                </a:cubicBezTo>
                <a:cubicBezTo>
                  <a:pt x="431" y="585"/>
                  <a:pt x="445" y="593"/>
                  <a:pt x="456" y="600"/>
                </a:cubicBezTo>
                <a:cubicBezTo>
                  <a:pt x="461" y="616"/>
                  <a:pt x="469" y="633"/>
                  <a:pt x="483" y="642"/>
                </a:cubicBezTo>
                <a:cubicBezTo>
                  <a:pt x="489" y="651"/>
                  <a:pt x="492" y="660"/>
                  <a:pt x="498" y="669"/>
                </a:cubicBezTo>
                <a:cubicBezTo>
                  <a:pt x="502" y="684"/>
                  <a:pt x="513" y="707"/>
                  <a:pt x="525" y="717"/>
                </a:cubicBezTo>
                <a:cubicBezTo>
                  <a:pt x="531" y="722"/>
                  <a:pt x="546" y="729"/>
                  <a:pt x="546" y="729"/>
                </a:cubicBezTo>
                <a:lnTo>
                  <a:pt x="546" y="0"/>
                </a:lnTo>
              </a:path>
            </a:pathLst>
          </a:custGeom>
          <a:noFill/>
          <a:ln w="19080" cmpd="sng">
            <a:solidFill>
              <a:srgbClr val="006F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7"/>
          <xdr:cNvSpPr>
            <a:spLocks/>
          </xdr:cNvSpPr>
        </xdr:nvSpPr>
        <xdr:spPr>
          <a:xfrm>
            <a:off x="15948" y="8881"/>
            <a:ext cx="1362" cy="1821"/>
          </a:xfrm>
          <a:custGeom>
            <a:pathLst>
              <a:path h="729" w="546">
                <a:moveTo>
                  <a:pt x="0" y="6"/>
                </a:moveTo>
                <a:cubicBezTo>
                  <a:pt x="3" y="15"/>
                  <a:pt x="1" y="28"/>
                  <a:pt x="9" y="33"/>
                </a:cubicBezTo>
                <a:cubicBezTo>
                  <a:pt x="15" y="37"/>
                  <a:pt x="27" y="45"/>
                  <a:pt x="27" y="45"/>
                </a:cubicBezTo>
                <a:cubicBezTo>
                  <a:pt x="31" y="65"/>
                  <a:pt x="39" y="84"/>
                  <a:pt x="54" y="99"/>
                </a:cubicBezTo>
                <a:cubicBezTo>
                  <a:pt x="58" y="112"/>
                  <a:pt x="75" y="130"/>
                  <a:pt x="87" y="138"/>
                </a:cubicBezTo>
                <a:cubicBezTo>
                  <a:pt x="95" y="151"/>
                  <a:pt x="105" y="161"/>
                  <a:pt x="114" y="174"/>
                </a:cubicBezTo>
                <a:cubicBezTo>
                  <a:pt x="119" y="181"/>
                  <a:pt x="132" y="192"/>
                  <a:pt x="132" y="192"/>
                </a:cubicBezTo>
                <a:cubicBezTo>
                  <a:pt x="139" y="213"/>
                  <a:pt x="143" y="227"/>
                  <a:pt x="162" y="240"/>
                </a:cubicBezTo>
                <a:cubicBezTo>
                  <a:pt x="173" y="256"/>
                  <a:pt x="180" y="275"/>
                  <a:pt x="192" y="291"/>
                </a:cubicBezTo>
                <a:cubicBezTo>
                  <a:pt x="197" y="305"/>
                  <a:pt x="214" y="315"/>
                  <a:pt x="225" y="324"/>
                </a:cubicBezTo>
                <a:cubicBezTo>
                  <a:pt x="231" y="328"/>
                  <a:pt x="243" y="336"/>
                  <a:pt x="243" y="336"/>
                </a:cubicBezTo>
                <a:cubicBezTo>
                  <a:pt x="253" y="367"/>
                  <a:pt x="262" y="401"/>
                  <a:pt x="282" y="426"/>
                </a:cubicBezTo>
                <a:cubicBezTo>
                  <a:pt x="286" y="432"/>
                  <a:pt x="287" y="442"/>
                  <a:pt x="294" y="444"/>
                </a:cubicBezTo>
                <a:cubicBezTo>
                  <a:pt x="307" y="448"/>
                  <a:pt x="300" y="446"/>
                  <a:pt x="315" y="450"/>
                </a:cubicBezTo>
                <a:cubicBezTo>
                  <a:pt x="321" y="454"/>
                  <a:pt x="327" y="458"/>
                  <a:pt x="333" y="462"/>
                </a:cubicBezTo>
                <a:cubicBezTo>
                  <a:pt x="336" y="464"/>
                  <a:pt x="342" y="468"/>
                  <a:pt x="342" y="468"/>
                </a:cubicBezTo>
                <a:cubicBezTo>
                  <a:pt x="350" y="480"/>
                  <a:pt x="363" y="484"/>
                  <a:pt x="372" y="498"/>
                </a:cubicBezTo>
                <a:cubicBezTo>
                  <a:pt x="375" y="513"/>
                  <a:pt x="377" y="532"/>
                  <a:pt x="393" y="537"/>
                </a:cubicBezTo>
                <a:cubicBezTo>
                  <a:pt x="398" y="555"/>
                  <a:pt x="395" y="545"/>
                  <a:pt x="402" y="567"/>
                </a:cubicBezTo>
                <a:cubicBezTo>
                  <a:pt x="406" y="578"/>
                  <a:pt x="413" y="575"/>
                  <a:pt x="420" y="579"/>
                </a:cubicBezTo>
                <a:cubicBezTo>
                  <a:pt x="431" y="585"/>
                  <a:pt x="445" y="593"/>
                  <a:pt x="456" y="600"/>
                </a:cubicBezTo>
                <a:cubicBezTo>
                  <a:pt x="461" y="616"/>
                  <a:pt x="469" y="633"/>
                  <a:pt x="483" y="642"/>
                </a:cubicBezTo>
                <a:cubicBezTo>
                  <a:pt x="489" y="651"/>
                  <a:pt x="492" y="660"/>
                  <a:pt x="498" y="669"/>
                </a:cubicBezTo>
                <a:cubicBezTo>
                  <a:pt x="502" y="684"/>
                  <a:pt x="513" y="707"/>
                  <a:pt x="525" y="717"/>
                </a:cubicBezTo>
                <a:cubicBezTo>
                  <a:pt x="531" y="722"/>
                  <a:pt x="546" y="729"/>
                  <a:pt x="546" y="729"/>
                </a:cubicBezTo>
                <a:lnTo>
                  <a:pt x="546" y="0"/>
                </a:lnTo>
              </a:path>
            </a:pathLst>
          </a:custGeom>
          <a:noFill/>
          <a:ln w="19080" cmpd="sng">
            <a:solidFill>
              <a:srgbClr val="006F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8"/>
          <xdr:cNvSpPr>
            <a:spLocks/>
          </xdr:cNvSpPr>
        </xdr:nvSpPr>
        <xdr:spPr>
          <a:xfrm>
            <a:off x="17316" y="8868"/>
            <a:ext cx="1362" cy="1821"/>
          </a:xfrm>
          <a:custGeom>
            <a:pathLst>
              <a:path h="729" w="546">
                <a:moveTo>
                  <a:pt x="0" y="6"/>
                </a:moveTo>
                <a:cubicBezTo>
                  <a:pt x="3" y="15"/>
                  <a:pt x="1" y="28"/>
                  <a:pt x="9" y="33"/>
                </a:cubicBezTo>
                <a:cubicBezTo>
                  <a:pt x="15" y="37"/>
                  <a:pt x="27" y="45"/>
                  <a:pt x="27" y="45"/>
                </a:cubicBezTo>
                <a:cubicBezTo>
                  <a:pt x="31" y="65"/>
                  <a:pt x="39" y="84"/>
                  <a:pt x="54" y="99"/>
                </a:cubicBezTo>
                <a:cubicBezTo>
                  <a:pt x="58" y="112"/>
                  <a:pt x="75" y="130"/>
                  <a:pt x="87" y="138"/>
                </a:cubicBezTo>
                <a:cubicBezTo>
                  <a:pt x="95" y="151"/>
                  <a:pt x="105" y="161"/>
                  <a:pt x="114" y="174"/>
                </a:cubicBezTo>
                <a:cubicBezTo>
                  <a:pt x="119" y="181"/>
                  <a:pt x="132" y="192"/>
                  <a:pt x="132" y="192"/>
                </a:cubicBezTo>
                <a:cubicBezTo>
                  <a:pt x="139" y="213"/>
                  <a:pt x="143" y="227"/>
                  <a:pt x="162" y="240"/>
                </a:cubicBezTo>
                <a:cubicBezTo>
                  <a:pt x="173" y="256"/>
                  <a:pt x="180" y="275"/>
                  <a:pt x="192" y="291"/>
                </a:cubicBezTo>
                <a:cubicBezTo>
                  <a:pt x="197" y="305"/>
                  <a:pt x="214" y="315"/>
                  <a:pt x="225" y="324"/>
                </a:cubicBezTo>
                <a:cubicBezTo>
                  <a:pt x="231" y="328"/>
                  <a:pt x="243" y="336"/>
                  <a:pt x="243" y="336"/>
                </a:cubicBezTo>
                <a:cubicBezTo>
                  <a:pt x="253" y="367"/>
                  <a:pt x="262" y="401"/>
                  <a:pt x="282" y="426"/>
                </a:cubicBezTo>
                <a:cubicBezTo>
                  <a:pt x="286" y="432"/>
                  <a:pt x="287" y="442"/>
                  <a:pt x="294" y="444"/>
                </a:cubicBezTo>
                <a:cubicBezTo>
                  <a:pt x="307" y="448"/>
                  <a:pt x="300" y="446"/>
                  <a:pt x="315" y="450"/>
                </a:cubicBezTo>
                <a:cubicBezTo>
                  <a:pt x="321" y="454"/>
                  <a:pt x="327" y="458"/>
                  <a:pt x="333" y="462"/>
                </a:cubicBezTo>
                <a:cubicBezTo>
                  <a:pt x="336" y="464"/>
                  <a:pt x="342" y="468"/>
                  <a:pt x="342" y="468"/>
                </a:cubicBezTo>
                <a:cubicBezTo>
                  <a:pt x="350" y="480"/>
                  <a:pt x="363" y="484"/>
                  <a:pt x="372" y="498"/>
                </a:cubicBezTo>
                <a:cubicBezTo>
                  <a:pt x="375" y="513"/>
                  <a:pt x="377" y="532"/>
                  <a:pt x="393" y="537"/>
                </a:cubicBezTo>
                <a:cubicBezTo>
                  <a:pt x="398" y="555"/>
                  <a:pt x="395" y="545"/>
                  <a:pt x="402" y="567"/>
                </a:cubicBezTo>
                <a:cubicBezTo>
                  <a:pt x="406" y="578"/>
                  <a:pt x="413" y="575"/>
                  <a:pt x="420" y="579"/>
                </a:cubicBezTo>
                <a:cubicBezTo>
                  <a:pt x="431" y="585"/>
                  <a:pt x="445" y="593"/>
                  <a:pt x="456" y="600"/>
                </a:cubicBezTo>
                <a:cubicBezTo>
                  <a:pt x="461" y="616"/>
                  <a:pt x="469" y="633"/>
                  <a:pt x="483" y="642"/>
                </a:cubicBezTo>
                <a:cubicBezTo>
                  <a:pt x="489" y="651"/>
                  <a:pt x="492" y="660"/>
                  <a:pt x="498" y="669"/>
                </a:cubicBezTo>
                <a:cubicBezTo>
                  <a:pt x="502" y="684"/>
                  <a:pt x="513" y="707"/>
                  <a:pt x="525" y="717"/>
                </a:cubicBezTo>
                <a:cubicBezTo>
                  <a:pt x="531" y="722"/>
                  <a:pt x="546" y="729"/>
                  <a:pt x="546" y="729"/>
                </a:cubicBezTo>
                <a:lnTo>
                  <a:pt x="546" y="0"/>
                </a:lnTo>
              </a:path>
            </a:pathLst>
          </a:custGeom>
          <a:noFill/>
          <a:ln w="19080" cmpd="sng">
            <a:solidFill>
              <a:srgbClr val="006F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>
            <a:off x="11785" y="10119"/>
            <a:ext cx="77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11840" y="10699"/>
            <a:ext cx="77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21</xdr:row>
      <xdr:rowOff>180975</xdr:rowOff>
    </xdr:from>
    <xdr:to>
      <xdr:col>3</xdr:col>
      <xdr:colOff>561975</xdr:colOff>
      <xdr:row>26</xdr:row>
      <xdr:rowOff>38100</xdr:rowOff>
    </xdr:to>
    <xdr:sp>
      <xdr:nvSpPr>
        <xdr:cNvPr id="18" name="AutoShape 21"/>
        <xdr:cNvSpPr>
          <a:spLocks/>
        </xdr:cNvSpPr>
      </xdr:nvSpPr>
      <xdr:spPr>
        <a:xfrm>
          <a:off x="1981200" y="5038725"/>
          <a:ext cx="1133475" cy="904875"/>
        </a:xfrm>
        <a:prstGeom prst="triangle">
          <a:avLst/>
        </a:prstGeom>
        <a:solidFill>
          <a:srgbClr val="008000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2"/>
  <sheetViews>
    <sheetView tabSelected="1" zoomScale="75" zoomScaleNormal="75" zoomScalePageLayoutView="0" workbookViewId="0" topLeftCell="A1">
      <selection activeCell="Q19" sqref="Q19"/>
    </sheetView>
  </sheetViews>
  <sheetFormatPr defaultColWidth="11.57421875" defaultRowHeight="16.5" customHeight="1"/>
  <cols>
    <col min="1" max="1" width="2.57421875" style="0" customWidth="1"/>
    <col min="2" max="2" width="24.140625" style="0" customWidth="1"/>
    <col min="3" max="3" width="11.57421875" style="0" customWidth="1"/>
    <col min="4" max="4" width="15.7109375" style="0" customWidth="1"/>
    <col min="5" max="5" width="6.00390625" style="0" customWidth="1"/>
    <col min="6" max="6" width="17.28125" style="0" customWidth="1"/>
    <col min="7" max="8" width="11.57421875" style="0" customWidth="1"/>
    <col min="9" max="9" width="3.57421875" style="1" customWidth="1"/>
    <col min="10" max="10" width="3.140625" style="2" customWidth="1"/>
    <col min="11" max="11" width="27.28125" style="0" customWidth="1"/>
    <col min="12" max="12" width="11.57421875" style="0" customWidth="1"/>
    <col min="13" max="13" width="13.421875" style="0" customWidth="1"/>
  </cols>
  <sheetData>
    <row r="1" ht="24.75" customHeight="1">
      <c r="B1" s="37" t="s">
        <v>0</v>
      </c>
    </row>
    <row r="3" spans="2:13" ht="16.5" customHeight="1">
      <c r="B3" s="14" t="s">
        <v>1</v>
      </c>
      <c r="C3" s="15" t="s">
        <v>2</v>
      </c>
      <c r="D3" s="16" t="s">
        <v>3</v>
      </c>
      <c r="F3" s="38" t="s">
        <v>39</v>
      </c>
      <c r="G3" s="39"/>
      <c r="H3" s="39"/>
      <c r="I3" s="39"/>
      <c r="J3" s="39"/>
      <c r="K3" s="39"/>
      <c r="L3" s="39"/>
      <c r="M3" s="40"/>
    </row>
    <row r="4" spans="2:13" ht="25.5" customHeight="1">
      <c r="B4" s="11" t="s">
        <v>4</v>
      </c>
      <c r="C4" s="12">
        <v>0.9</v>
      </c>
      <c r="D4" s="27" t="s">
        <v>5</v>
      </c>
      <c r="F4" s="41"/>
      <c r="G4" s="42"/>
      <c r="H4" s="42"/>
      <c r="I4" s="42"/>
      <c r="J4" s="42"/>
      <c r="K4" s="42"/>
      <c r="L4" s="42"/>
      <c r="M4" s="43"/>
    </row>
    <row r="5" spans="2:13" ht="27" customHeight="1">
      <c r="B5" s="3" t="s">
        <v>6</v>
      </c>
      <c r="C5" s="4">
        <v>15000</v>
      </c>
      <c r="D5" s="5" t="s">
        <v>7</v>
      </c>
      <c r="F5" s="41"/>
      <c r="G5" s="42"/>
      <c r="H5" s="42"/>
      <c r="I5" s="42"/>
      <c r="J5" s="42"/>
      <c r="K5" s="42"/>
      <c r="L5" s="42"/>
      <c r="M5" s="43"/>
    </row>
    <row r="6" spans="2:13" ht="16.5" customHeight="1">
      <c r="B6" s="6" t="s">
        <v>8</v>
      </c>
      <c r="C6" s="4">
        <v>3000</v>
      </c>
      <c r="D6" s="5" t="s">
        <v>9</v>
      </c>
      <c r="F6" s="41"/>
      <c r="G6" s="42"/>
      <c r="H6" s="42"/>
      <c r="I6" s="42"/>
      <c r="J6" s="42"/>
      <c r="K6" s="42"/>
      <c r="L6" s="42"/>
      <c r="M6" s="43"/>
    </row>
    <row r="7" spans="2:13" ht="26.25" customHeight="1">
      <c r="B7" s="20" t="s">
        <v>10</v>
      </c>
      <c r="C7" s="22">
        <v>0.2</v>
      </c>
      <c r="D7" s="19"/>
      <c r="F7" s="44"/>
      <c r="G7" s="45"/>
      <c r="H7" s="45"/>
      <c r="I7" s="45"/>
      <c r="J7" s="45"/>
      <c r="K7" s="45"/>
      <c r="L7" s="45"/>
      <c r="M7" s="46"/>
    </row>
    <row r="8" ht="15" customHeight="1">
      <c r="C8" s="7"/>
    </row>
    <row r="9" spans="2:13" ht="16.5" customHeight="1">
      <c r="B9" s="8" t="s">
        <v>11</v>
      </c>
      <c r="C9" s="47" t="s">
        <v>12</v>
      </c>
      <c r="D9" s="49" t="s">
        <v>3</v>
      </c>
      <c r="F9" s="8" t="s">
        <v>13</v>
      </c>
      <c r="G9" s="47" t="s">
        <v>14</v>
      </c>
      <c r="H9" s="49" t="s">
        <v>15</v>
      </c>
      <c r="K9" s="14" t="s">
        <v>16</v>
      </c>
      <c r="L9" s="15"/>
      <c r="M9" s="16"/>
    </row>
    <row r="10" spans="2:13" ht="16.5" customHeight="1">
      <c r="B10" s="26" t="s">
        <v>17</v>
      </c>
      <c r="C10" s="48"/>
      <c r="D10" s="50"/>
      <c r="F10" s="26" t="s">
        <v>18</v>
      </c>
      <c r="G10" s="48" t="s">
        <v>14</v>
      </c>
      <c r="H10" s="50"/>
      <c r="K10" s="11" t="s">
        <v>19</v>
      </c>
      <c r="L10" s="12">
        <f>+100%-C4</f>
        <v>0.09999999999999998</v>
      </c>
      <c r="M10" s="13"/>
    </row>
    <row r="11" spans="2:13" ht="16.5" customHeight="1">
      <c r="B11" s="11">
        <v>1</v>
      </c>
      <c r="C11" s="25">
        <v>4</v>
      </c>
      <c r="D11" s="13" t="s">
        <v>20</v>
      </c>
      <c r="F11" s="11">
        <v>1</v>
      </c>
      <c r="G11" s="25">
        <v>19</v>
      </c>
      <c r="H11" s="13" t="s">
        <v>15</v>
      </c>
      <c r="K11" s="6" t="s">
        <v>21</v>
      </c>
      <c r="L11" s="9">
        <f>AVERAGE(C11:C20)</f>
        <v>4.1</v>
      </c>
      <c r="M11" s="5" t="s">
        <v>20</v>
      </c>
    </row>
    <row r="12" spans="2:13" ht="16.5" customHeight="1">
      <c r="B12" s="6">
        <v>2</v>
      </c>
      <c r="C12" s="4">
        <v>3</v>
      </c>
      <c r="D12" s="5" t="s">
        <v>20</v>
      </c>
      <c r="F12" s="6">
        <v>2</v>
      </c>
      <c r="G12" s="4">
        <v>34</v>
      </c>
      <c r="H12" s="5" t="s">
        <v>15</v>
      </c>
      <c r="K12" s="6" t="s">
        <v>22</v>
      </c>
      <c r="L12" s="4">
        <f>AVERAGE(G11:G62)</f>
        <v>50.92307692307692</v>
      </c>
      <c r="M12" s="5" t="s">
        <v>23</v>
      </c>
    </row>
    <row r="13" spans="2:13" ht="16.5" customHeight="1">
      <c r="B13" s="6">
        <v>3</v>
      </c>
      <c r="C13" s="4">
        <v>5</v>
      </c>
      <c r="D13" s="5" t="s">
        <v>20</v>
      </c>
      <c r="F13" s="6">
        <v>3</v>
      </c>
      <c r="G13" s="4">
        <v>56</v>
      </c>
      <c r="H13" s="5" t="s">
        <v>15</v>
      </c>
      <c r="K13" s="6" t="s">
        <v>24</v>
      </c>
      <c r="L13" s="9">
        <f>STDEVP(C11:C20)</f>
        <v>1.1357816691600546</v>
      </c>
      <c r="M13" s="5" t="s">
        <v>20</v>
      </c>
    </row>
    <row r="14" spans="2:13" ht="16.5" customHeight="1">
      <c r="B14" s="3">
        <v>4</v>
      </c>
      <c r="C14" s="10">
        <v>4</v>
      </c>
      <c r="D14" s="5" t="s">
        <v>20</v>
      </c>
      <c r="F14" s="6">
        <v>4</v>
      </c>
      <c r="G14" s="4">
        <v>23</v>
      </c>
      <c r="H14" s="5" t="s">
        <v>15</v>
      </c>
      <c r="K14" s="6" t="s">
        <v>25</v>
      </c>
      <c r="L14" s="4">
        <f>STDEVP(G11:G62)</f>
        <v>19.691706721599004</v>
      </c>
      <c r="M14" s="5" t="s">
        <v>23</v>
      </c>
    </row>
    <row r="15" spans="2:13" ht="16.5" customHeight="1">
      <c r="B15" s="6">
        <v>5</v>
      </c>
      <c r="C15" s="4">
        <v>2</v>
      </c>
      <c r="D15" s="5" t="s">
        <v>20</v>
      </c>
      <c r="F15" s="6">
        <v>5</v>
      </c>
      <c r="G15" s="4">
        <v>76</v>
      </c>
      <c r="H15" s="5" t="s">
        <v>15</v>
      </c>
      <c r="K15" s="6" t="s">
        <v>26</v>
      </c>
      <c r="L15" s="4">
        <f>SUM(G11:G62)</f>
        <v>2648</v>
      </c>
      <c r="M15" s="5" t="s">
        <v>15</v>
      </c>
    </row>
    <row r="16" spans="2:13" ht="16.5" customHeight="1">
      <c r="B16" s="6">
        <v>6</v>
      </c>
      <c r="C16" s="4">
        <v>4</v>
      </c>
      <c r="D16" s="5" t="s">
        <v>20</v>
      </c>
      <c r="F16" s="6">
        <v>6</v>
      </c>
      <c r="G16" s="4">
        <v>45</v>
      </c>
      <c r="H16" s="5" t="s">
        <v>15</v>
      </c>
      <c r="K16" s="6" t="s">
        <v>27</v>
      </c>
      <c r="L16" s="4">
        <f>SQRT(2*C5*L15/(C6*C7))</f>
        <v>363.86810797320504</v>
      </c>
      <c r="M16" s="28" t="s">
        <v>32</v>
      </c>
    </row>
    <row r="17" spans="2:13" ht="16.5" customHeight="1">
      <c r="B17" s="3">
        <v>7</v>
      </c>
      <c r="C17" s="4">
        <v>6</v>
      </c>
      <c r="D17" s="5" t="s">
        <v>20</v>
      </c>
      <c r="F17" s="6">
        <v>7</v>
      </c>
      <c r="G17" s="4">
        <v>33</v>
      </c>
      <c r="H17" s="5" t="s">
        <v>15</v>
      </c>
      <c r="K17" s="6" t="s">
        <v>28</v>
      </c>
      <c r="L17" s="9">
        <f>+L16/L12</f>
        <v>7.145446229081066</v>
      </c>
      <c r="M17" s="5" t="s">
        <v>20</v>
      </c>
    </row>
    <row r="18" spans="2:13" ht="16.5" customHeight="1">
      <c r="B18" s="6">
        <v>8</v>
      </c>
      <c r="C18" s="4">
        <v>5</v>
      </c>
      <c r="D18" s="5" t="s">
        <v>20</v>
      </c>
      <c r="F18" s="6">
        <v>8</v>
      </c>
      <c r="G18" s="4">
        <v>43</v>
      </c>
      <c r="H18" s="5" t="s">
        <v>15</v>
      </c>
      <c r="K18" s="29" t="s">
        <v>33</v>
      </c>
      <c r="L18" s="4">
        <f>+L12*L11</f>
        <v>208.78461538461536</v>
      </c>
      <c r="M18" s="5" t="s">
        <v>15</v>
      </c>
    </row>
    <row r="19" spans="2:13" ht="16.5" customHeight="1">
      <c r="B19" s="6">
        <v>9</v>
      </c>
      <c r="C19" s="4">
        <v>3</v>
      </c>
      <c r="D19" s="5" t="s">
        <v>20</v>
      </c>
      <c r="F19" s="6">
        <v>9</v>
      </c>
      <c r="G19" s="4">
        <v>54</v>
      </c>
      <c r="H19" s="5" t="s">
        <v>15</v>
      </c>
      <c r="K19" s="23" t="s">
        <v>29</v>
      </c>
      <c r="L19" s="4">
        <f>NORMSINV(C4)*(SQRT((L11*L14^2)+((L13^2)*(L12^2))))</f>
        <v>90.02847920646265</v>
      </c>
      <c r="M19" s="5" t="s">
        <v>15</v>
      </c>
    </row>
    <row r="20" spans="2:13" ht="16.5" customHeight="1">
      <c r="B20" s="20">
        <v>10</v>
      </c>
      <c r="C20" s="21">
        <v>5</v>
      </c>
      <c r="D20" s="19" t="s">
        <v>20</v>
      </c>
      <c r="F20" s="6">
        <v>10</v>
      </c>
      <c r="G20" s="4">
        <v>76</v>
      </c>
      <c r="H20" s="5" t="s">
        <v>15</v>
      </c>
      <c r="K20" s="23" t="s">
        <v>30</v>
      </c>
      <c r="L20" s="4">
        <f>+L19+L18</f>
        <v>298.813094591078</v>
      </c>
      <c r="M20" s="5" t="s">
        <v>15</v>
      </c>
    </row>
    <row r="21" spans="6:13" ht="16.5" customHeight="1">
      <c r="F21" s="6">
        <v>11</v>
      </c>
      <c r="G21" s="4">
        <v>45</v>
      </c>
      <c r="H21" s="5" t="s">
        <v>15</v>
      </c>
      <c r="K21" s="24" t="s">
        <v>31</v>
      </c>
      <c r="L21" s="18">
        <f>+L19+L16</f>
        <v>453.8965871796677</v>
      </c>
      <c r="M21" s="19" t="s">
        <v>15</v>
      </c>
    </row>
    <row r="22" spans="6:8" ht="16.5" customHeight="1">
      <c r="F22" s="6">
        <v>12</v>
      </c>
      <c r="G22" s="4">
        <v>23</v>
      </c>
      <c r="H22" s="5" t="s">
        <v>15</v>
      </c>
    </row>
    <row r="23" spans="6:8" ht="16.5" customHeight="1">
      <c r="F23" s="6">
        <v>13</v>
      </c>
      <c r="G23" s="4">
        <v>65</v>
      </c>
      <c r="H23" s="5" t="s">
        <v>15</v>
      </c>
    </row>
    <row r="24" spans="6:8" ht="16.5" customHeight="1">
      <c r="F24" s="6">
        <v>14</v>
      </c>
      <c r="G24" s="4">
        <v>84</v>
      </c>
      <c r="H24" s="5" t="s">
        <v>15</v>
      </c>
    </row>
    <row r="25" spans="6:8" ht="16.5" customHeight="1">
      <c r="F25" s="6">
        <v>15</v>
      </c>
      <c r="G25" s="4">
        <v>72</v>
      </c>
      <c r="H25" s="5" t="s">
        <v>15</v>
      </c>
    </row>
    <row r="26" spans="6:8" ht="16.5" customHeight="1">
      <c r="F26" s="6">
        <v>16</v>
      </c>
      <c r="G26" s="4">
        <v>45</v>
      </c>
      <c r="H26" s="5" t="s">
        <v>15</v>
      </c>
    </row>
    <row r="27" spans="6:8" ht="16.5" customHeight="1">
      <c r="F27" s="6">
        <v>17</v>
      </c>
      <c r="G27" s="4">
        <v>23</v>
      </c>
      <c r="H27" s="5" t="s">
        <v>15</v>
      </c>
    </row>
    <row r="28" spans="6:8" ht="16.5" customHeight="1">
      <c r="F28" s="6">
        <v>18</v>
      </c>
      <c r="G28" s="4">
        <v>65</v>
      </c>
      <c r="H28" s="5" t="s">
        <v>15</v>
      </c>
    </row>
    <row r="29" spans="6:8" ht="16.5" customHeight="1">
      <c r="F29" s="6">
        <v>19</v>
      </c>
      <c r="G29" s="4">
        <v>98</v>
      </c>
      <c r="H29" s="5" t="s">
        <v>15</v>
      </c>
    </row>
    <row r="30" spans="6:8" ht="16.5" customHeight="1">
      <c r="F30" s="6">
        <v>20</v>
      </c>
      <c r="G30" s="4">
        <v>34</v>
      </c>
      <c r="H30" s="5" t="s">
        <v>15</v>
      </c>
    </row>
    <row r="31" spans="6:8" ht="16.5" customHeight="1">
      <c r="F31" s="6">
        <v>21</v>
      </c>
      <c r="G31" s="4">
        <v>63</v>
      </c>
      <c r="H31" s="5" t="s">
        <v>15</v>
      </c>
    </row>
    <row r="32" spans="6:8" ht="16.5" customHeight="1">
      <c r="F32" s="6">
        <v>22</v>
      </c>
      <c r="G32" s="4">
        <v>15</v>
      </c>
      <c r="H32" s="5" t="s">
        <v>15</v>
      </c>
    </row>
    <row r="33" spans="6:13" ht="16.5" customHeight="1">
      <c r="F33" s="6">
        <v>23</v>
      </c>
      <c r="G33" s="4">
        <v>6</v>
      </c>
      <c r="H33" s="5" t="s">
        <v>15</v>
      </c>
      <c r="K33" s="30" t="s">
        <v>36</v>
      </c>
      <c r="L33" s="15" t="s">
        <v>37</v>
      </c>
      <c r="M33" s="33" t="s">
        <v>9</v>
      </c>
    </row>
    <row r="34" spans="6:13" ht="16.5" customHeight="1">
      <c r="F34" s="6">
        <v>24</v>
      </c>
      <c r="G34" s="4">
        <v>87</v>
      </c>
      <c r="H34" s="5" t="s">
        <v>15</v>
      </c>
      <c r="K34" s="34" t="s">
        <v>38</v>
      </c>
      <c r="L34" s="25">
        <f>+C5*L15/L16+(L15*C6)</f>
        <v>8053160.432391961</v>
      </c>
      <c r="M34" s="31">
        <f>+L34/L15</f>
        <v>3041.223728244698</v>
      </c>
    </row>
    <row r="35" spans="6:13" ht="16.5" customHeight="1">
      <c r="F35" s="6">
        <v>25</v>
      </c>
      <c r="G35" s="4">
        <v>23</v>
      </c>
      <c r="H35" s="5" t="s">
        <v>15</v>
      </c>
      <c r="K35" s="6" t="s">
        <v>34</v>
      </c>
      <c r="L35" s="4">
        <f>+(L21+L19)*C6*C7/2</f>
        <v>163177.5199158391</v>
      </c>
      <c r="M35" s="32">
        <f>+L35/L15</f>
        <v>61.622930481812354</v>
      </c>
    </row>
    <row r="36" spans="6:13" ht="16.5" customHeight="1">
      <c r="F36" s="6">
        <v>26</v>
      </c>
      <c r="G36" s="4">
        <v>63</v>
      </c>
      <c r="H36" s="5" t="s">
        <v>15</v>
      </c>
      <c r="K36" s="24" t="s">
        <v>35</v>
      </c>
      <c r="L36" s="35">
        <f>+L35+L34</f>
        <v>8216337.9523078</v>
      </c>
      <c r="M36" s="36">
        <f>+L36/L15</f>
        <v>3102.8466587265107</v>
      </c>
    </row>
    <row r="37" spans="6:8" ht="16.5" customHeight="1">
      <c r="F37" s="6">
        <v>27</v>
      </c>
      <c r="G37" s="4">
        <v>56</v>
      </c>
      <c r="H37" s="5" t="s">
        <v>15</v>
      </c>
    </row>
    <row r="38" spans="6:8" ht="16.5" customHeight="1">
      <c r="F38" s="6">
        <v>28</v>
      </c>
      <c r="G38" s="4">
        <v>46</v>
      </c>
      <c r="H38" s="5" t="s">
        <v>15</v>
      </c>
    </row>
    <row r="39" spans="6:8" ht="16.5" customHeight="1">
      <c r="F39" s="6">
        <v>29</v>
      </c>
      <c r="G39" s="4">
        <v>75</v>
      </c>
      <c r="H39" s="5" t="s">
        <v>15</v>
      </c>
    </row>
    <row r="40" spans="6:8" ht="16.5" customHeight="1">
      <c r="F40" s="6">
        <v>30</v>
      </c>
      <c r="G40" s="4">
        <v>26</v>
      </c>
      <c r="H40" s="5" t="s">
        <v>15</v>
      </c>
    </row>
    <row r="41" spans="6:8" ht="16.5" customHeight="1">
      <c r="F41" s="6">
        <v>31</v>
      </c>
      <c r="G41" s="4">
        <v>57</v>
      </c>
      <c r="H41" s="5" t="s">
        <v>15</v>
      </c>
    </row>
    <row r="42" spans="6:8" ht="16.5" customHeight="1">
      <c r="F42" s="6">
        <v>32</v>
      </c>
      <c r="G42" s="4">
        <v>47</v>
      </c>
      <c r="H42" s="5" t="s">
        <v>15</v>
      </c>
    </row>
    <row r="43" spans="6:8" ht="16.5" customHeight="1">
      <c r="F43" s="6">
        <v>33</v>
      </c>
      <c r="G43" s="4">
        <v>58</v>
      </c>
      <c r="H43" s="5" t="s">
        <v>15</v>
      </c>
    </row>
    <row r="44" spans="6:8" ht="16.5" customHeight="1">
      <c r="F44" s="6">
        <v>34</v>
      </c>
      <c r="G44" s="4">
        <v>37</v>
      </c>
      <c r="H44" s="5" t="s">
        <v>15</v>
      </c>
    </row>
    <row r="45" spans="6:8" ht="16.5" customHeight="1">
      <c r="F45" s="6">
        <v>35</v>
      </c>
      <c r="G45" s="4">
        <v>47</v>
      </c>
      <c r="H45" s="5" t="s">
        <v>15</v>
      </c>
    </row>
    <row r="46" spans="6:8" ht="16.5" customHeight="1">
      <c r="F46" s="6">
        <v>36</v>
      </c>
      <c r="G46" s="4">
        <v>48</v>
      </c>
      <c r="H46" s="5" t="s">
        <v>15</v>
      </c>
    </row>
    <row r="47" spans="6:8" ht="16.5" customHeight="1">
      <c r="F47" s="6">
        <v>37</v>
      </c>
      <c r="G47" s="4">
        <v>65</v>
      </c>
      <c r="H47" s="5" t="s">
        <v>15</v>
      </c>
    </row>
    <row r="48" spans="6:8" ht="16.5" customHeight="1">
      <c r="F48" s="6">
        <v>38</v>
      </c>
      <c r="G48" s="4">
        <v>46</v>
      </c>
      <c r="H48" s="5" t="s">
        <v>15</v>
      </c>
    </row>
    <row r="49" spans="6:8" ht="16.5" customHeight="1">
      <c r="F49" s="6">
        <v>39</v>
      </c>
      <c r="G49" s="4">
        <v>65</v>
      </c>
      <c r="H49" s="5" t="s">
        <v>15</v>
      </c>
    </row>
    <row r="50" spans="6:8" ht="16.5" customHeight="1">
      <c r="F50" s="6">
        <v>40</v>
      </c>
      <c r="G50" s="4">
        <v>46</v>
      </c>
      <c r="H50" s="5" t="s">
        <v>15</v>
      </c>
    </row>
    <row r="51" spans="6:8" ht="16.5" customHeight="1">
      <c r="F51" s="6">
        <v>41</v>
      </c>
      <c r="G51" s="4">
        <v>76</v>
      </c>
      <c r="H51" s="5" t="s">
        <v>15</v>
      </c>
    </row>
    <row r="52" spans="6:8" ht="16.5" customHeight="1">
      <c r="F52" s="6">
        <v>42</v>
      </c>
      <c r="G52" s="4">
        <v>47</v>
      </c>
      <c r="H52" s="5" t="s">
        <v>15</v>
      </c>
    </row>
    <row r="53" spans="6:8" ht="16.5" customHeight="1">
      <c r="F53" s="6">
        <v>43</v>
      </c>
      <c r="G53" s="4">
        <v>76</v>
      </c>
      <c r="H53" s="5" t="s">
        <v>15</v>
      </c>
    </row>
    <row r="54" spans="6:8" ht="16.5" customHeight="1">
      <c r="F54" s="6">
        <v>44</v>
      </c>
      <c r="G54" s="4">
        <v>43</v>
      </c>
      <c r="H54" s="5" t="s">
        <v>15</v>
      </c>
    </row>
    <row r="55" spans="6:8" ht="16.5" customHeight="1">
      <c r="F55" s="6">
        <v>45</v>
      </c>
      <c r="G55" s="4">
        <v>36</v>
      </c>
      <c r="H55" s="5" t="s">
        <v>15</v>
      </c>
    </row>
    <row r="56" spans="6:8" ht="16.5" customHeight="1">
      <c r="F56" s="6">
        <v>46</v>
      </c>
      <c r="G56" s="4">
        <v>38</v>
      </c>
      <c r="H56" s="5" t="s">
        <v>15</v>
      </c>
    </row>
    <row r="57" spans="6:8" ht="16.5" customHeight="1">
      <c r="F57" s="6">
        <v>47</v>
      </c>
      <c r="G57" s="4">
        <v>45</v>
      </c>
      <c r="H57" s="5" t="s">
        <v>15</v>
      </c>
    </row>
    <row r="58" spans="6:8" ht="16.5" customHeight="1">
      <c r="F58" s="6">
        <v>48</v>
      </c>
      <c r="G58" s="4">
        <v>47</v>
      </c>
      <c r="H58" s="5" t="s">
        <v>15</v>
      </c>
    </row>
    <row r="59" spans="6:8" ht="16.5" customHeight="1">
      <c r="F59" s="6">
        <v>49</v>
      </c>
      <c r="G59" s="4">
        <v>63</v>
      </c>
      <c r="H59" s="5" t="s">
        <v>15</v>
      </c>
    </row>
    <row r="60" spans="6:8" ht="16.5" customHeight="1">
      <c r="F60" s="6">
        <v>50</v>
      </c>
      <c r="G60" s="4">
        <v>56</v>
      </c>
      <c r="H60" s="5" t="s">
        <v>15</v>
      </c>
    </row>
    <row r="61" spans="6:8" ht="16.5" customHeight="1">
      <c r="F61" s="6">
        <v>51</v>
      </c>
      <c r="G61" s="4">
        <v>76</v>
      </c>
      <c r="H61" s="5" t="s">
        <v>15</v>
      </c>
    </row>
    <row r="62" spans="6:8" ht="16.5" customHeight="1">
      <c r="F62" s="17">
        <v>52</v>
      </c>
      <c r="G62" s="18">
        <v>56</v>
      </c>
      <c r="H62" s="19" t="s">
        <v>15</v>
      </c>
    </row>
  </sheetData>
  <sheetProtection/>
  <mergeCells count="5">
    <mergeCell ref="F3:M7"/>
    <mergeCell ref="C9:C10"/>
    <mergeCell ref="D9:D10"/>
    <mergeCell ref="G9:G10"/>
    <mergeCell ref="H9:H10"/>
  </mergeCells>
  <printOptions/>
  <pageMargins left="0.31" right="0.24" top="0.39375" bottom="0.39375" header="0.5118055555555556" footer="0.5118055555555556"/>
  <pageSetup fitToHeight="2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Säkerhetslager, lagerberäkning mm</dc:title>
  <dc:subject/>
  <dc:creator/>
  <cp:keywords/>
  <dc:description/>
  <cp:lastModifiedBy/>
  <cp:lastPrinted>2011-01-19T16:05:04Z</cp:lastPrinted>
  <dcterms:created xsi:type="dcterms:W3CDTF">2021-05-22T13:17:59Z</dcterms:created>
  <dcterms:modified xsi:type="dcterms:W3CDTF">2021-05-22T13:17:59Z</dcterms:modified>
  <cp:category/>
  <cp:version/>
  <cp:contentType/>
  <cp:contentStatus/>
</cp:coreProperties>
</file>